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Qualifikationsverfahren\Notenrechner\Notenrechner\"/>
    </mc:Choice>
  </mc:AlternateContent>
  <xr:revisionPtr revIDLastSave="0" documentId="13_ncr:1_{A2957641-44AA-478F-B320-BF4417789FD2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DHF" sheetId="1" r:id="rId1"/>
  </sheets>
  <calcPr calcId="191029"/>
  <customWorkbookViews>
    <customWorkbookView name="Daniela Busse - Persönliche Ansicht" guid="{B94ECDF7-5436-40F6-8AA7-3D81038E69E5}" mergeInterval="0" personalView="1" maximized="1" xWindow="-8" yWindow="-8" windowWidth="1936" windowHeight="11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S9" i="1" l="1"/>
  <c r="W9" i="1" s="1"/>
  <c r="S31" i="1" l="1"/>
  <c r="W29" i="1" s="1"/>
  <c r="W5" i="1"/>
  <c r="W11" i="1"/>
  <c r="S33" i="1"/>
  <c r="W33" i="1" s="1"/>
  <c r="W23" i="1"/>
  <c r="S17" i="1"/>
  <c r="W17" i="1" s="1"/>
  <c r="W7" i="1"/>
  <c r="S13" i="1"/>
  <c r="W13" i="1" s="1"/>
  <c r="AA5" i="1" l="1"/>
  <c r="Y15" i="1"/>
  <c r="Y5" i="1"/>
  <c r="AC12" i="1"/>
</calcChain>
</file>

<file path=xl/sharedStrings.xml><?xml version="1.0" encoding="utf-8"?>
<sst xmlns="http://schemas.openxmlformats.org/spreadsheetml/2006/main" count="39" uniqueCount="39">
  <si>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</si>
  <si>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Prüfungsnote</t>
  </si>
  <si>
    <t>Fachnote</t>
  </si>
  <si>
    <t>Gesamtresultat QV</t>
  </si>
  <si>
    <t>Betrieblicher Teil</t>
  </si>
  <si>
    <t>Schulischer Teil</t>
  </si>
  <si>
    <t>1. Jahr</t>
  </si>
  <si>
    <t>2. Jahr</t>
  </si>
  <si>
    <t>3. Jahr</t>
  </si>
  <si>
    <t>1. Semester</t>
  </si>
  <si>
    <t>2. Semester</t>
  </si>
  <si>
    <t>3. Semester</t>
  </si>
  <si>
    <t>4. Semester</t>
  </si>
  <si>
    <t>5. Semester</t>
  </si>
  <si>
    <t>6. Semester</t>
  </si>
  <si>
    <t>Unterrichtsbereiche</t>
  </si>
  <si>
    <t>Schlussnote</t>
  </si>
  <si>
    <t>Notenrechner BiVo Detailhandelsfachfrau/Detailhandelsfachmann</t>
  </si>
  <si>
    <t>Praktische Prüfung</t>
  </si>
  <si>
    <t>Beurteilung Lehrbetrieb</t>
  </si>
  <si>
    <t>Allgemeine Branchenkunde</t>
  </si>
  <si>
    <t>Überbetriebliche Kurse</t>
  </si>
  <si>
    <t>Detailhandelskenntnisse</t>
  </si>
  <si>
    <t>Deutsch  - Erfahrungsnote</t>
  </si>
  <si>
    <t>Deutsch - Prüfungsnote schriftlich</t>
  </si>
  <si>
    <t>Deutsch - Prüfungsnote mündlich</t>
  </si>
  <si>
    <t>Englisch - Erfahrungsnote</t>
  </si>
  <si>
    <t>Englisch - Prüfungsnote schriftlich</t>
  </si>
  <si>
    <t>Englisch - Prüfungsnote mündlich</t>
  </si>
  <si>
    <t>Fünf Noten, je auf ganze oder halbe Note gerundet</t>
  </si>
  <si>
    <t>Gesellschaft - Erfahrungsnote</t>
  </si>
  <si>
    <t>Informatik - Erfahrungsnote</t>
  </si>
  <si>
    <t>Wirtschaft - Erfahrungsnote</t>
  </si>
  <si>
    <t>Wirtschaft - Prüfungsnote</t>
  </si>
  <si>
    <t>Branche und Betrieb                                              (Bereich 1 + 2)</t>
  </si>
  <si>
    <t>Standardsprache                                                (Bereich 3)</t>
  </si>
  <si>
    <t>Fremdsprache                                            (Bereich 4)</t>
  </si>
  <si>
    <t>Gesellschaft                                               (Bereich 6)</t>
  </si>
  <si>
    <t>Wirtschaft                                                  (Bereich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</si>
</sst>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143C7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164" fontId="3" fillId="0" borderId="0" xfId="0" applyNumberFormat="1" applyFont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5" fillId="0" borderId="0" xfId="0" applyNumberFormat="1" applyFont="1" applyBorder="1" applyProtection="1"/>
    <xf numFmtId="164" fontId="13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164" fontId="18" fillId="0" borderId="0" xfId="0" applyNumberFormat="1" applyFont="1" applyBorder="1" applyProtection="1"/>
    <xf numFmtId="164" fontId="3" fillId="0" borderId="0" xfId="0" applyNumberFormat="1" applyFont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0" xfId="0" applyNumberFormat="1" applyFont="1" applyFill="1" applyBorder="1" applyAlignment="1" applyProtection="1">
      <alignment horizontal="center" vertical="center" wrapText="1"/>
    </xf>
    <xf numFmtId="164" fontId="18" fillId="7" borderId="0" xfId="0" applyNumberFormat="1" applyFont="1" applyFill="1" applyBorder="1" applyAlignment="1" applyProtection="1">
      <alignment vertical="center"/>
    </xf>
    <xf numFmtId="164" fontId="11" fillId="7" borderId="0" xfId="0" applyNumberFormat="1" applyFont="1" applyFill="1" applyBorder="1" applyAlignment="1" applyProtection="1">
      <alignment horizontal="center" vertical="center"/>
      <protection locked="0"/>
    </xf>
    <xf numFmtId="164" fontId="11" fillId="3" borderId="0" xfId="0" applyNumberFormat="1" applyFont="1" applyFill="1" applyBorder="1" applyAlignment="1" applyProtection="1">
      <alignment vertical="center"/>
    </xf>
    <xf numFmtId="164" fontId="16" fillId="10" borderId="0" xfId="0" applyNumberFormat="1" applyFont="1" applyFill="1" applyBorder="1" applyAlignment="1" applyProtection="1">
      <alignment vertical="center"/>
    </xf>
    <xf numFmtId="164" fontId="16" fillId="9" borderId="0" xfId="0" applyNumberFormat="1" applyFont="1" applyFill="1" applyBorder="1" applyAlignment="1" applyProtection="1">
      <alignment vertical="center"/>
    </xf>
    <xf numFmtId="164" fontId="16" fillId="9" borderId="0" xfId="0" applyNumberFormat="1" applyFont="1" applyFill="1" applyBorder="1" applyAlignment="1" applyProtection="1">
      <alignment vertical="center" wrapText="1"/>
    </xf>
    <xf numFmtId="164" fontId="19" fillId="4" borderId="0" xfId="0" applyNumberFormat="1" applyFont="1" applyFill="1" applyBorder="1" applyAlignment="1" applyProtection="1">
      <alignment vertical="center"/>
    </xf>
    <xf numFmtId="164" fontId="21" fillId="8" borderId="0" xfId="0" applyNumberFormat="1" applyFont="1" applyFill="1" applyBorder="1" applyAlignment="1" applyProtection="1">
      <alignment horizontal="center" vertical="center"/>
      <protection locked="0"/>
    </xf>
    <xf numFmtId="164" fontId="1" fillId="5" borderId="0" xfId="0" applyNumberFormat="1" applyFont="1" applyFill="1" applyBorder="1" applyAlignment="1" applyProtection="1">
      <alignment horizontal="center" vertical="center" textRotation="90"/>
    </xf>
    <xf numFmtId="164" fontId="19" fillId="5" borderId="0" xfId="0" applyNumberFormat="1" applyFont="1" applyFill="1" applyBorder="1" applyAlignment="1" applyProtection="1">
      <alignment vertical="center"/>
    </xf>
    <xf numFmtId="164" fontId="21" fillId="1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/>
    </xf>
    <xf numFmtId="164" fontId="24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10" borderId="0" xfId="0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center" vertical="center"/>
      <protection locked="0"/>
    </xf>
    <xf numFmtId="164" fontId="3" fillId="11" borderId="0" xfId="0" applyNumberFormat="1" applyFont="1" applyFill="1" applyBorder="1" applyAlignment="1" applyProtection="1">
      <alignment vertical="center"/>
    </xf>
    <xf numFmtId="164" fontId="13" fillId="11" borderId="0" xfId="0" applyNumberFormat="1" applyFont="1" applyFill="1" applyBorder="1" applyProtection="1"/>
    <xf numFmtId="164" fontId="13" fillId="11" borderId="0" xfId="0" applyNumberFormat="1" applyFont="1" applyFill="1" applyBorder="1" applyAlignment="1" applyProtection="1">
      <alignment horizontal="center" vertical="center" textRotation="90"/>
    </xf>
    <xf numFmtId="164" fontId="18" fillId="11" borderId="0" xfId="0" applyNumberFormat="1" applyFont="1" applyFill="1" applyBorder="1" applyProtection="1"/>
    <xf numFmtId="164" fontId="3" fillId="11" borderId="0" xfId="0" applyNumberFormat="1" applyFont="1" applyFill="1" applyBorder="1" applyProtection="1"/>
    <xf numFmtId="164" fontId="21" fillId="11" borderId="0" xfId="0" applyNumberFormat="1" applyFont="1" applyFill="1" applyBorder="1" applyProtection="1"/>
    <xf numFmtId="164" fontId="12" fillId="11" borderId="0" xfId="0" applyNumberFormat="1" applyFont="1" applyFill="1" applyBorder="1" applyProtection="1"/>
    <xf numFmtId="164" fontId="20" fillId="11" borderId="0" xfId="0" applyNumberFormat="1" applyFont="1" applyFill="1" applyBorder="1" applyProtection="1"/>
    <xf numFmtId="164" fontId="4" fillId="11" borderId="0" xfId="0" applyNumberFormat="1" applyFont="1" applyFill="1" applyBorder="1" applyProtection="1"/>
    <xf numFmtId="164" fontId="5" fillId="11" borderId="0" xfId="0" applyNumberFormat="1" applyFont="1" applyFill="1" applyBorder="1" applyProtection="1"/>
    <xf numFmtId="164" fontId="14" fillId="11" borderId="0" xfId="0" applyNumberFormat="1" applyFont="1" applyFill="1" applyBorder="1" applyAlignment="1" applyProtection="1"/>
    <xf numFmtId="164" fontId="15" fillId="11" borderId="0" xfId="0" applyNumberFormat="1" applyFont="1" applyFill="1" applyBorder="1" applyAlignment="1" applyProtection="1"/>
    <xf numFmtId="164" fontId="15" fillId="11" borderId="0" xfId="0" applyNumberFormat="1" applyFont="1" applyFill="1" applyBorder="1" applyProtection="1"/>
    <xf numFmtId="164" fontId="17" fillId="11" borderId="0" xfId="0" applyNumberFormat="1" applyFont="1" applyFill="1" applyBorder="1" applyProtection="1"/>
    <xf numFmtId="164" fontId="2" fillId="11" borderId="0" xfId="0" applyNumberFormat="1" applyFont="1" applyFill="1" applyBorder="1" applyProtection="1"/>
    <xf numFmtId="164" fontId="1" fillId="11" borderId="0" xfId="0" applyNumberFormat="1" applyFont="1" applyFill="1" applyBorder="1" applyAlignment="1" applyProtection="1">
      <alignment horizontal="center" vertical="center"/>
    </xf>
    <xf numFmtId="164" fontId="1" fillId="11" borderId="0" xfId="0" applyNumberFormat="1" applyFont="1" applyFill="1" applyBorder="1" applyProtection="1"/>
    <xf numFmtId="164" fontId="18" fillId="11" borderId="0" xfId="0" applyNumberFormat="1" applyFont="1" applyFill="1" applyBorder="1" applyAlignment="1" applyProtection="1">
      <alignment horizontal="left" vertical="center"/>
    </xf>
    <xf numFmtId="164" fontId="19" fillId="11" borderId="0" xfId="0" applyNumberFormat="1" applyFont="1" applyFill="1" applyBorder="1" applyProtection="1"/>
    <xf numFmtId="164" fontId="19" fillId="11" borderId="0" xfId="0" applyNumberFormat="1" applyFont="1" applyFill="1" applyBorder="1" applyAlignment="1" applyProtection="1">
      <alignment vertical="center"/>
    </xf>
    <xf numFmtId="164" fontId="24" fillId="11" borderId="0" xfId="0" applyNumberFormat="1" applyFont="1" applyFill="1" applyBorder="1" applyProtection="1"/>
    <xf numFmtId="164" fontId="21" fillId="11" borderId="0" xfId="0" applyNumberFormat="1" applyFont="1" applyFill="1" applyBorder="1" applyAlignment="1" applyProtection="1">
      <alignment textRotation="90"/>
    </xf>
    <xf numFmtId="164" fontId="12" fillId="11" borderId="0" xfId="0" applyNumberFormat="1" applyFont="1" applyFill="1" applyBorder="1" applyAlignment="1" applyProtection="1">
      <alignment horizontal="center"/>
    </xf>
    <xf numFmtId="164" fontId="18" fillId="11" borderId="0" xfId="0" applyNumberFormat="1" applyFont="1" applyFill="1" applyBorder="1" applyAlignment="1" applyProtection="1">
      <alignment vertical="center"/>
    </xf>
    <xf numFmtId="164" fontId="21" fillId="11" borderId="0" xfId="0" applyNumberFormat="1" applyFont="1" applyFill="1" applyBorder="1" applyAlignment="1" applyProtection="1">
      <alignment horizontal="center"/>
    </xf>
    <xf numFmtId="164" fontId="19" fillId="11" borderId="0" xfId="0" applyNumberFormat="1" applyFont="1" applyFill="1" applyBorder="1" applyAlignment="1" applyProtection="1">
      <alignment wrapText="1"/>
    </xf>
    <xf numFmtId="164" fontId="18" fillId="11" borderId="0" xfId="0" applyNumberFormat="1" applyFont="1" applyFill="1" applyBorder="1" applyAlignment="1" applyProtection="1">
      <alignment vertical="center" wrapText="1"/>
    </xf>
    <xf numFmtId="164" fontId="12" fillId="11" borderId="0" xfId="0" applyNumberFormat="1" applyFont="1" applyFill="1" applyBorder="1" applyAlignment="1" applyProtection="1">
      <alignment vertical="center"/>
    </xf>
    <xf numFmtId="164" fontId="21" fillId="11" borderId="0" xfId="0" applyNumberFormat="1" applyFont="1" applyFill="1" applyBorder="1" applyAlignment="1" applyProtection="1">
      <alignment horizontal="center" vertical="center" wrapText="1"/>
    </xf>
    <xf numFmtId="164" fontId="12" fillId="11" borderId="0" xfId="0" applyNumberFormat="1" applyFont="1" applyFill="1" applyBorder="1" applyAlignment="1" applyProtection="1">
      <alignment horizontal="center" vertical="center"/>
    </xf>
    <xf numFmtId="164" fontId="5" fillId="11" borderId="0" xfId="0" applyNumberFormat="1" applyFont="1" applyFill="1" applyBorder="1" applyAlignment="1" applyProtection="1">
      <alignment horizontal="center" vertical="center"/>
    </xf>
    <xf numFmtId="164" fontId="16" fillId="11" borderId="0" xfId="0" applyNumberFormat="1" applyFont="1" applyFill="1" applyBorder="1" applyAlignment="1" applyProtection="1">
      <alignment horizontal="center"/>
    </xf>
    <xf numFmtId="164" fontId="10" fillId="11" borderId="0" xfId="0" applyNumberFormat="1" applyFont="1" applyFill="1" applyBorder="1" applyAlignment="1" applyProtection="1">
      <alignment horizontal="center" vertical="center"/>
    </xf>
    <xf numFmtId="164" fontId="5" fillId="11" borderId="0" xfId="0" applyNumberFormat="1" applyFont="1" applyFill="1" applyBorder="1" applyAlignment="1" applyProtection="1">
      <alignment horizontal="center"/>
    </xf>
    <xf numFmtId="164" fontId="21" fillId="11" borderId="0" xfId="0" applyNumberFormat="1" applyFont="1" applyFill="1" applyBorder="1" applyAlignment="1" applyProtection="1">
      <alignment vertical="center" textRotation="90"/>
    </xf>
    <xf numFmtId="164" fontId="21" fillId="11" borderId="0" xfId="0" applyNumberFormat="1" applyFont="1" applyFill="1" applyBorder="1" applyAlignment="1" applyProtection="1">
      <alignment vertical="center"/>
    </xf>
    <xf numFmtId="164" fontId="18" fillId="11" borderId="0" xfId="0" applyNumberFormat="1" applyFont="1" applyFill="1" applyBorder="1" applyAlignment="1" applyProtection="1"/>
    <xf numFmtId="164" fontId="24" fillId="11" borderId="0" xfId="0" applyNumberFormat="1" applyFont="1" applyFill="1" applyBorder="1" applyAlignment="1" applyProtection="1">
      <alignment vertical="center"/>
    </xf>
    <xf numFmtId="164" fontId="6" fillId="11" borderId="0" xfId="0" applyNumberFormat="1" applyFont="1" applyFill="1" applyBorder="1" applyProtection="1"/>
    <xf numFmtId="164" fontId="21" fillId="11" borderId="0" xfId="0" applyNumberFormat="1" applyFont="1" applyFill="1" applyBorder="1" applyAlignment="1" applyProtection="1"/>
    <xf numFmtId="164" fontId="24" fillId="11" borderId="0" xfId="0" applyNumberFormat="1" applyFont="1" applyFill="1" applyBorder="1" applyAlignment="1" applyProtection="1">
      <alignment horizontal="center"/>
    </xf>
    <xf numFmtId="164" fontId="21" fillId="11" borderId="0" xfId="0" applyNumberFormat="1" applyFont="1" applyFill="1" applyBorder="1" applyAlignment="1" applyProtection="1">
      <alignment horizontal="center" vertical="center"/>
    </xf>
    <xf numFmtId="164" fontId="15" fillId="11" borderId="0" xfId="0" applyNumberFormat="1" applyFont="1" applyFill="1" applyBorder="1" applyAlignment="1" applyProtection="1">
      <alignment horizontal="center" vertical="center"/>
    </xf>
    <xf numFmtId="164" fontId="15" fillId="11" borderId="0" xfId="0" applyNumberFormat="1" applyFont="1" applyFill="1" applyBorder="1" applyAlignment="1" applyProtection="1">
      <alignment horizontal="center"/>
    </xf>
    <xf numFmtId="164" fontId="10" fillId="11" borderId="0" xfId="0" applyNumberFormat="1" applyFont="1" applyFill="1" applyBorder="1" applyAlignment="1" applyProtection="1">
      <alignment horizontal="center"/>
    </xf>
    <xf numFmtId="164" fontId="12" fillId="11" borderId="0" xfId="0" applyNumberFormat="1" applyFont="1" applyFill="1" applyBorder="1" applyAlignment="1" applyProtection="1">
      <alignment horizontal="center" vertical="center" wrapText="1"/>
    </xf>
    <xf numFmtId="164" fontId="10" fillId="11" borderId="0" xfId="0" applyNumberFormat="1" applyFont="1" applyFill="1" applyBorder="1" applyAlignment="1" applyProtection="1"/>
    <xf numFmtId="164" fontId="1" fillId="11" borderId="0" xfId="0" applyNumberFormat="1" applyFont="1" applyFill="1" applyBorder="1" applyAlignment="1" applyProtection="1">
      <alignment horizontal="center"/>
    </xf>
    <xf numFmtId="164" fontId="15" fillId="11" borderId="0" xfId="0" applyNumberFormat="1" applyFont="1" applyFill="1" applyBorder="1" applyAlignment="1" applyProtection="1">
      <alignment vertical="center" textRotation="90"/>
    </xf>
    <xf numFmtId="1" fontId="13" fillId="11" borderId="0" xfId="0" applyNumberFormat="1" applyFont="1" applyFill="1" applyBorder="1" applyProtection="1"/>
    <xf numFmtId="164" fontId="26" fillId="2" borderId="0" xfId="0" applyNumberFormat="1" applyFont="1" applyFill="1" applyBorder="1" applyAlignment="1" applyProtection="1">
      <alignment vertical="center"/>
    </xf>
    <xf numFmtId="164" fontId="16" fillId="11" borderId="0" xfId="0" applyNumberFormat="1" applyFont="1" applyFill="1" applyBorder="1" applyAlignment="1" applyProtection="1">
      <alignment vertical="center" wrapText="1"/>
    </xf>
    <xf numFmtId="164" fontId="11" fillId="12" borderId="0" xfId="0" applyNumberFormat="1" applyFont="1" applyFill="1" applyBorder="1" applyAlignment="1" applyProtection="1">
      <alignment horizontal="center" vertical="center"/>
    </xf>
    <xf numFmtId="164" fontId="12" fillId="12" borderId="0" xfId="0" applyNumberFormat="1" applyFont="1" applyFill="1" applyBorder="1" applyAlignment="1" applyProtection="1">
      <alignment horizontal="center" vertical="center"/>
    </xf>
    <xf numFmtId="164" fontId="21" fillId="11" borderId="0" xfId="0" applyNumberFormat="1" applyFont="1" applyFill="1" applyBorder="1" applyAlignment="1" applyProtection="1">
      <alignment vertical="center" wrapText="1"/>
    </xf>
    <xf numFmtId="164" fontId="23" fillId="4" borderId="0" xfId="0" applyNumberFormat="1" applyFont="1" applyFill="1" applyBorder="1" applyAlignment="1" applyProtection="1">
      <alignment vertical="center"/>
    </xf>
    <xf numFmtId="164" fontId="18" fillId="7" borderId="0" xfId="0" applyNumberFormat="1" applyFont="1" applyFill="1" applyBorder="1" applyProtection="1"/>
    <xf numFmtId="164" fontId="11" fillId="11" borderId="0" xfId="0" applyNumberFormat="1" applyFont="1" applyFill="1" applyBorder="1" applyAlignment="1" applyProtection="1">
      <alignment horizontal="center" vertical="center"/>
    </xf>
    <xf numFmtId="164" fontId="25" fillId="11" borderId="0" xfId="0" applyNumberFormat="1" applyFont="1" applyFill="1" applyBorder="1" applyAlignment="1" applyProtection="1">
      <alignment horizontal="center" vertical="center"/>
    </xf>
    <xf numFmtId="164" fontId="24" fillId="11" borderId="0" xfId="0" applyNumberFormat="1" applyFont="1" applyFill="1" applyBorder="1" applyAlignment="1" applyProtection="1">
      <alignment horizontal="center" vertical="center"/>
    </xf>
    <xf numFmtId="164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0" xfId="0" applyNumberFormat="1" applyFont="1" applyFill="1" applyBorder="1" applyAlignment="1" applyProtection="1">
      <alignment horizontal="center" vertical="center"/>
    </xf>
    <xf numFmtId="164" fontId="18" fillId="13" borderId="0" xfId="0" applyNumberFormat="1" applyFont="1" applyFill="1" applyBorder="1" applyAlignment="1" applyProtection="1">
      <alignment vertical="center"/>
    </xf>
    <xf numFmtId="164" fontId="24" fillId="13" borderId="0" xfId="0" applyNumberFormat="1" applyFont="1" applyFill="1" applyBorder="1" applyAlignment="1" applyProtection="1">
      <alignment horizontal="center" vertic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2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13" borderId="0" xfId="0" applyNumberFormat="1" applyFont="1" applyFill="1" applyBorder="1" applyAlignment="1" applyProtection="1">
      <alignment horizontal="center" vertical="center"/>
      <protection locked="0"/>
    </xf>
    <xf numFmtId="164" fontId="12" fillId="8" borderId="0" xfId="0" applyNumberFormat="1" applyFont="1" applyFill="1" applyBorder="1" applyAlignment="1" applyProtection="1">
      <alignment horizontal="center" vertical="center"/>
      <protection locked="0"/>
    </xf>
    <xf numFmtId="164" fontId="21" fillId="11" borderId="0" xfId="0" applyNumberFormat="1" applyFont="1" applyFill="1" applyBorder="1" applyAlignment="1" applyProtection="1">
      <alignment horizontal="center" vertical="center" wrapText="1"/>
    </xf>
    <xf numFmtId="164" fontId="6" fillId="11" borderId="0" xfId="0" applyNumberFormat="1" applyFont="1" applyFill="1" applyBorder="1" applyAlignment="1" applyProtection="1">
      <alignment vertical="center"/>
    </xf>
    <xf numFmtId="164" fontId="21" fillId="11" borderId="0" xfId="0" applyNumberFormat="1" applyFont="1" applyFill="1" applyBorder="1" applyAlignment="1" applyProtection="1">
      <alignment horizontal="center" vertical="center" wrapText="1"/>
    </xf>
    <xf numFmtId="164" fontId="24" fillId="11" borderId="0" xfId="0" applyNumberFormat="1" applyFont="1" applyFill="1" applyBorder="1" applyAlignment="1" applyProtection="1">
      <alignment horizontal="center"/>
    </xf>
    <xf numFmtId="164" fontId="21" fillId="11" borderId="0" xfId="0" applyNumberFormat="1" applyFont="1" applyFill="1" applyBorder="1" applyAlignment="1" applyProtection="1">
      <alignment horizontal="center" vertical="center"/>
    </xf>
    <xf numFmtId="164" fontId="27" fillId="11" borderId="0" xfId="0" applyNumberFormat="1" applyFont="1" applyFill="1" applyBorder="1" applyAlignment="1" applyProtection="1">
      <alignment horizontal="center" vertical="center" wrapText="1"/>
    </xf>
    <xf numFmtId="164" fontId="24" fillId="11" borderId="0" xfId="0" applyNumberFormat="1" applyFont="1" applyFill="1" applyBorder="1" applyAlignment="1" applyProtection="1">
      <alignment textRotation="90"/>
    </xf>
    <xf numFmtId="164" fontId="13" fillId="11" borderId="0" xfId="0" applyNumberFormat="1" applyFont="1" applyFill="1" applyBorder="1" applyAlignment="1" applyProtection="1">
      <alignment horizontal="center" wrapText="1"/>
    </xf>
    <xf numFmtId="164" fontId="7" fillId="12" borderId="0" xfId="0" applyNumberFormat="1" applyFont="1" applyFill="1" applyBorder="1" applyAlignment="1" applyProtection="1">
      <alignment horizontal="center" vertical="center" wrapText="1"/>
    </xf>
    <xf numFmtId="164" fontId="16" fillId="10" borderId="0" xfId="0" applyNumberFormat="1" applyFont="1" applyFill="1" applyBorder="1" applyAlignment="1" applyProtection="1">
      <alignment horizontal="center" vertical="center"/>
    </xf>
    <xf numFmtId="164" fontId="18" fillId="11" borderId="0" xfId="0" applyNumberFormat="1" applyFont="1" applyFill="1" applyBorder="1" applyAlignment="1" applyProtection="1">
      <alignment horizontal="center" vertical="center"/>
    </xf>
    <xf numFmtId="164" fontId="20" fillId="11" borderId="0" xfId="0" applyNumberFormat="1" applyFont="1" applyFill="1" applyBorder="1" applyAlignment="1" applyProtection="1">
      <alignment horizontal="center" vertical="center"/>
    </xf>
    <xf numFmtId="164" fontId="5" fillId="6" borderId="0" xfId="0" applyNumberFormat="1" applyFont="1" applyFill="1" applyBorder="1" applyAlignment="1" applyProtection="1">
      <alignment horizontal="center"/>
    </xf>
    <xf numFmtId="164" fontId="24" fillId="11" borderId="0" xfId="0" applyNumberFormat="1" applyFont="1" applyFill="1" applyBorder="1" applyAlignment="1" applyProtection="1">
      <alignment horizontal="center"/>
    </xf>
    <xf numFmtId="164" fontId="21" fillId="11" borderId="0" xfId="0" applyNumberFormat="1" applyFont="1" applyFill="1" applyBorder="1" applyAlignment="1" applyProtection="1">
      <alignment horizontal="center" vertical="center"/>
    </xf>
    <xf numFmtId="164" fontId="22" fillId="3" borderId="0" xfId="0" applyNumberFormat="1" applyFont="1" applyFill="1" applyBorder="1" applyAlignment="1" applyProtection="1">
      <alignment horizontal="center" vertical="center"/>
    </xf>
    <xf numFmtId="164" fontId="23" fillId="4" borderId="0" xfId="0" applyNumberFormat="1" applyFont="1" applyFill="1" applyBorder="1" applyAlignment="1" applyProtection="1">
      <alignment horizontal="center" vertic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1" fillId="13" borderId="0" xfId="0" applyNumberFormat="1" applyFont="1" applyFill="1" applyBorder="1" applyAlignment="1" applyProtection="1">
      <alignment horizontal="center" vertical="center"/>
    </xf>
    <xf numFmtId="164" fontId="16" fillId="9" borderId="0" xfId="0" applyNumberFormat="1" applyFont="1" applyFill="1" applyBorder="1" applyAlignment="1" applyProtection="1">
      <alignment horizontal="center" vertical="center" textRotation="90"/>
    </xf>
    <xf numFmtId="164" fontId="12" fillId="9" borderId="0" xfId="0" applyNumberFormat="1" applyFont="1" applyFill="1" applyBorder="1" applyAlignment="1" applyProtection="1">
      <alignment vertical="center" wrapText="1"/>
    </xf>
    <xf numFmtId="164" fontId="21" fillId="11" borderId="0" xfId="0" applyNumberFormat="1" applyFont="1" applyFill="1" applyBorder="1" applyAlignment="1" applyProtection="1">
      <alignment horizontal="center" vertical="center" wrapText="1"/>
    </xf>
    <xf numFmtId="164" fontId="19" fillId="4" borderId="0" xfId="0" applyNumberFormat="1" applyFont="1" applyFill="1" applyBorder="1" applyAlignment="1" applyProtection="1">
      <alignment horizontal="left" vertical="center" wrapText="1"/>
    </xf>
    <xf numFmtId="164" fontId="12" fillId="4" borderId="0" xfId="0" applyNumberFormat="1" applyFont="1" applyFill="1" applyBorder="1" applyAlignment="1" applyProtection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 vertical="center" textRotation="90"/>
    </xf>
    <xf numFmtId="164" fontId="19" fillId="5" borderId="0" xfId="0" applyNumberFormat="1" applyFont="1" applyFill="1" applyBorder="1" applyAlignment="1" applyProtection="1">
      <alignment vertical="center" wrapText="1"/>
    </xf>
    <xf numFmtId="164" fontId="18" fillId="7" borderId="0" xfId="0" applyNumberFormat="1" applyFont="1" applyFill="1" applyBorder="1" applyAlignment="1" applyProtection="1">
      <alignment horizontal="left" vertical="center" wrapText="1"/>
    </xf>
    <xf numFmtId="164" fontId="18" fillId="13" borderId="0" xfId="0" applyNumberFormat="1" applyFont="1" applyFill="1" applyBorder="1" applyAlignment="1" applyProtection="1">
      <alignment horizontal="left" vertical="center" wrapText="1"/>
    </xf>
    <xf numFmtId="164" fontId="12" fillId="8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37</xdr:row>
      <xdr:rowOff>1</xdr:rowOff>
    </xdr:from>
    <xdr:to>
      <xdr:col>9</xdr:col>
      <xdr:colOff>27214</xdr:colOff>
      <xdr:row>59</xdr:row>
      <xdr:rowOff>13608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5428" y="9593037"/>
          <a:ext cx="9089572" cy="417739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Eidgenössisches Fähigkeitszeugnis</a:t>
          </a:r>
        </a:p>
        <a:p>
          <a:endParaRPr lang="de-CH" sz="1400"/>
        </a:p>
        <a:p>
          <a:r>
            <a:rPr lang="de-CH" sz="1600"/>
            <a:t>Das </a:t>
          </a:r>
          <a:r>
            <a:rPr lang="de-CH" sz="1600" b="1"/>
            <a:t>schulisches </a:t>
          </a:r>
          <a:r>
            <a:rPr lang="de-CH" sz="1600"/>
            <a:t>Qualifikationsverfahren gilt als bestanden, wenn</a:t>
          </a:r>
        </a:p>
        <a:p>
          <a:r>
            <a:rPr lang="de-CH" sz="1600"/>
            <a:t>- die Gesamtnote (Durchschnitt aller Fachnoten) mindestens 4.0 beträgt</a:t>
          </a:r>
        </a:p>
        <a:p>
          <a:endParaRPr lang="de-CH" sz="1600"/>
        </a:p>
        <a:p>
          <a:r>
            <a:rPr lang="de-CH" sz="1600"/>
            <a:t>Das </a:t>
          </a:r>
          <a:r>
            <a:rPr lang="de-CH" sz="1600" b="1"/>
            <a:t>betriebliche</a:t>
          </a:r>
          <a:r>
            <a:rPr lang="de-CH" sz="1600"/>
            <a:t> Qualifikationsverfahren</a:t>
          </a:r>
          <a:r>
            <a:rPr lang="de-CH" sz="1600" baseline="0"/>
            <a:t> gilt als bestanden, wenn</a:t>
          </a:r>
        </a:p>
        <a:p>
          <a:r>
            <a:rPr lang="de-CH" sz="1600" baseline="0"/>
            <a:t>- die Gsamtnote (Durchschnitt aller Fachnoten) mindestens 4.0 beträgt</a:t>
          </a:r>
        </a:p>
        <a:p>
          <a:endParaRPr lang="de-CH" sz="16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600" baseline="0"/>
            <a:t>Das </a:t>
          </a:r>
          <a:r>
            <a:rPr lang="de-CH" sz="1600" b="1" baseline="0"/>
            <a:t>gesamte</a:t>
          </a:r>
          <a:r>
            <a:rPr lang="de-CH" sz="1600" baseline="0"/>
            <a:t> Qualifikationsverfahren gilt als bestanden, wenn die Kandidatin/der Kandidat den schulischen und den betrieblichen Teil des </a:t>
          </a:r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Qualifikationsverfahrens bestanden hat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CH" sz="1600">
            <a:effectLst/>
          </a:endParaRPr>
        </a:p>
        <a:p>
          <a:endParaRPr lang="de-CH" sz="1600" baseline="0"/>
        </a:p>
        <a:p>
          <a:endParaRPr lang="de-CH" sz="1600">
            <a:effectLst/>
          </a:endParaRPr>
        </a:p>
        <a:p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Keine Gewähr für die Richtigkeit dieser Angaben. Wird nicht als Grundlage für Rekurse anerkannt.</a:t>
          </a:r>
        </a:p>
        <a:p>
          <a:r>
            <a:rPr lang="de-CH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März 2023/MAL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pageSetUpPr fitToPage="1"/>
  </sheetPr>
  <dimension ref="A1:AM74"/>
  <sheetViews>
    <sheetView tabSelected="1" topLeftCell="A19" zoomScale="80" zoomScaleNormal="80" zoomScalePageLayoutView="55" workbookViewId="0">
      <selection activeCell="U7" sqref="U7"/>
    </sheetView>
  </sheetViews>
  <sheetFormatPr baseColWidth="10" defaultColWidth="20" defaultRowHeight="15" x14ac:dyDescent="0.25"/>
  <cols>
    <col min="1" max="1" width="4.7109375" style="4" customWidth="1"/>
    <col min="2" max="2" width="1.7109375" style="4" customWidth="1"/>
    <col min="3" max="3" width="45" style="4" customWidth="1"/>
    <col min="4" max="4" width="1.85546875" style="7" customWidth="1"/>
    <col min="5" max="5" width="61.85546875" style="4" customWidth="1"/>
    <col min="6" max="6" width="1.28515625" style="4" customWidth="1"/>
    <col min="7" max="7" width="12.140625" style="4" customWidth="1"/>
    <col min="8" max="8" width="1.7109375" style="7" customWidth="1"/>
    <col min="9" max="9" width="12.28515625" style="4" customWidth="1"/>
    <col min="10" max="10" width="1.7109375" style="4" customWidth="1"/>
    <col min="11" max="11" width="12" style="4" customWidth="1"/>
    <col min="12" max="12" width="1.7109375" style="7" customWidth="1"/>
    <col min="13" max="13" width="12" style="4" customWidth="1"/>
    <col min="14" max="14" width="1.7109375" style="7" customWidth="1"/>
    <col min="15" max="15" width="12.28515625" style="4" customWidth="1"/>
    <col min="16" max="16" width="1.7109375" style="7" customWidth="1"/>
    <col min="17" max="17" width="12.140625" style="7" customWidth="1"/>
    <col min="18" max="18" width="4.5703125" style="7" customWidth="1"/>
    <col min="19" max="19" width="20.28515625" style="13" customWidth="1"/>
    <col min="20" max="20" width="1.7109375" style="8" customWidth="1"/>
    <col min="21" max="21" width="16.7109375" style="6" customWidth="1"/>
    <col min="22" max="22" width="1.7109375" style="8" customWidth="1"/>
    <col min="23" max="23" width="11.7109375" style="6" customWidth="1"/>
    <col min="24" max="24" width="1.7109375" style="6" customWidth="1"/>
    <col min="25" max="25" width="14.28515625" style="6" customWidth="1"/>
    <col min="26" max="26" width="3.85546875" style="6" customWidth="1"/>
    <col min="27" max="27" width="32.85546875" style="6" bestFit="1" customWidth="1"/>
    <col min="28" max="28" width="1.7109375" style="4" customWidth="1"/>
    <col min="29" max="29" width="0" style="4" hidden="1" customWidth="1"/>
    <col min="30" max="16384" width="20" style="4"/>
  </cols>
  <sheetData>
    <row r="1" spans="1:39" ht="31.5" x14ac:dyDescent="0.25">
      <c r="A1" s="32"/>
      <c r="B1" s="32"/>
      <c r="C1" s="81" t="s">
        <v>17</v>
      </c>
      <c r="D1" s="2"/>
      <c r="E1" s="2"/>
      <c r="F1" s="81"/>
      <c r="G1" s="81"/>
      <c r="H1" s="81"/>
      <c r="I1" s="81"/>
      <c r="J1" s="32"/>
      <c r="K1" s="32"/>
      <c r="L1" s="106"/>
      <c r="M1" s="106"/>
      <c r="N1" s="106"/>
      <c r="O1" s="32"/>
      <c r="P1" s="32"/>
      <c r="Q1" s="32"/>
      <c r="R1" s="32"/>
      <c r="S1" s="73"/>
      <c r="T1" s="43"/>
      <c r="U1" s="43"/>
      <c r="V1" s="43"/>
      <c r="W1" s="43"/>
      <c r="X1" s="43"/>
      <c r="Y1" s="43"/>
      <c r="Z1" s="43"/>
      <c r="AA1" s="4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s="1" customFormat="1" ht="39" customHeight="1" x14ac:dyDescent="0.25">
      <c r="A2" s="31"/>
      <c r="B2" s="31"/>
      <c r="C2" s="31"/>
      <c r="D2" s="31"/>
      <c r="E2" s="31"/>
      <c r="F2" s="31"/>
      <c r="G2" s="100"/>
      <c r="H2" s="100"/>
      <c r="I2" s="100"/>
      <c r="J2" s="100"/>
      <c r="K2" s="100"/>
      <c r="L2" s="100"/>
      <c r="M2" s="104"/>
      <c r="N2" s="100"/>
      <c r="O2" s="100"/>
      <c r="P2" s="100"/>
      <c r="Q2" s="100"/>
      <c r="R2" s="61"/>
      <c r="S2" s="107" t="s">
        <v>0</v>
      </c>
      <c r="T2" s="63"/>
      <c r="U2" s="3" t="s">
        <v>1</v>
      </c>
      <c r="V2" s="63"/>
      <c r="W2" s="3" t="s">
        <v>2</v>
      </c>
      <c r="X2" s="63"/>
      <c r="Y2" s="18" t="s">
        <v>16</v>
      </c>
      <c r="Z2" s="63"/>
      <c r="AA2" s="86" t="s">
        <v>3</v>
      </c>
      <c r="AB2" s="34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21" x14ac:dyDescent="0.35">
      <c r="A3" s="32"/>
      <c r="B3" s="32"/>
      <c r="C3" s="5" t="s">
        <v>15</v>
      </c>
      <c r="D3" s="42"/>
      <c r="E3" s="42"/>
      <c r="F3" s="43"/>
      <c r="G3" s="108" t="s">
        <v>29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62"/>
      <c r="S3" s="107"/>
      <c r="T3" s="53"/>
      <c r="U3" s="53"/>
      <c r="V3" s="53"/>
      <c r="W3" s="53"/>
      <c r="X3" s="75"/>
      <c r="Y3" s="34"/>
      <c r="Z3" s="75"/>
      <c r="AA3" s="77"/>
      <c r="AB3" s="77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s="7" customFormat="1" ht="15.75" customHeight="1" x14ac:dyDescent="0.25">
      <c r="A4" s="33"/>
      <c r="B4" s="32"/>
      <c r="C4" s="43"/>
      <c r="D4" s="43"/>
      <c r="E4" s="42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6"/>
      <c r="T4" s="47"/>
      <c r="U4" s="47"/>
      <c r="V4" s="47"/>
      <c r="W4" s="47"/>
      <c r="X4" s="43"/>
      <c r="Y4" s="43"/>
      <c r="Z4" s="43"/>
      <c r="AA4" s="43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s="9" customFormat="1" ht="23.1" customHeight="1" x14ac:dyDescent="0.3">
      <c r="A5" s="118" t="s">
        <v>4</v>
      </c>
      <c r="B5" s="34"/>
      <c r="C5" s="119" t="s">
        <v>34</v>
      </c>
      <c r="D5" s="38"/>
      <c r="E5" s="21" t="s">
        <v>18</v>
      </c>
      <c r="F5" s="34"/>
      <c r="G5" s="120"/>
      <c r="H5" s="120"/>
      <c r="I5" s="120"/>
      <c r="J5" s="120"/>
      <c r="K5" s="120"/>
      <c r="L5" s="101"/>
      <c r="M5" s="85"/>
      <c r="N5" s="85"/>
      <c r="O5" s="85"/>
      <c r="P5" s="85"/>
      <c r="Q5" s="85"/>
      <c r="R5" s="36"/>
      <c r="S5" s="58"/>
      <c r="T5" s="60"/>
      <c r="U5" s="14">
        <v>0</v>
      </c>
      <c r="V5" s="76"/>
      <c r="W5" s="15">
        <f>U5</f>
        <v>0</v>
      </c>
      <c r="X5" s="38"/>
      <c r="Y5" s="114">
        <f>ROUND((W5*37.5%)+(W7*15%)+(W9*7.5%)+(W11*15%)+(W13*25%),1)</f>
        <v>0</v>
      </c>
      <c r="Z5" s="110"/>
      <c r="AA5" s="115" t="str">
        <f>IF(SUM(W5:W35)&gt;0,ROUND((((W5+W7+W9+W11)/4*3)+W13+W17+W23+W29+W33)/8,1),"0.0")</f>
        <v>0.0</v>
      </c>
      <c r="AB5" s="34"/>
      <c r="AC5" s="34"/>
      <c r="AD5" s="109"/>
      <c r="AE5" s="34"/>
      <c r="AF5" s="34"/>
      <c r="AG5" s="34"/>
      <c r="AH5" s="34"/>
      <c r="AI5" s="34"/>
      <c r="AJ5" s="34"/>
      <c r="AK5" s="34"/>
      <c r="AL5" s="34"/>
      <c r="AM5" s="34"/>
    </row>
    <row r="6" spans="1:39" s="9" customFormat="1" ht="21" customHeight="1" x14ac:dyDescent="0.3">
      <c r="A6" s="118"/>
      <c r="B6" s="34"/>
      <c r="C6" s="119"/>
      <c r="D6" s="38"/>
      <c r="E6" s="54"/>
      <c r="F6" s="38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36"/>
      <c r="S6" s="58"/>
      <c r="T6" s="60"/>
      <c r="U6" s="37"/>
      <c r="V6" s="37"/>
      <c r="W6" s="60"/>
      <c r="X6" s="38"/>
      <c r="Y6" s="114"/>
      <c r="Z6" s="110"/>
      <c r="AA6" s="115"/>
      <c r="AB6" s="34"/>
      <c r="AC6" s="34"/>
      <c r="AD6" s="109"/>
      <c r="AE6" s="34"/>
      <c r="AF6" s="34"/>
      <c r="AG6" s="34"/>
      <c r="AH6" s="34"/>
      <c r="AI6" s="34"/>
      <c r="AJ6" s="34"/>
      <c r="AK6" s="34"/>
      <c r="AL6" s="34"/>
      <c r="AM6" s="34"/>
    </row>
    <row r="7" spans="1:39" s="9" customFormat="1" ht="21" customHeight="1" x14ac:dyDescent="0.3">
      <c r="A7" s="118"/>
      <c r="B7" s="34"/>
      <c r="C7" s="119"/>
      <c r="D7" s="38"/>
      <c r="E7" s="21" t="s">
        <v>19</v>
      </c>
      <c r="F7" s="34"/>
      <c r="G7" s="59"/>
      <c r="H7" s="59"/>
      <c r="I7" s="59"/>
      <c r="J7" s="59"/>
      <c r="K7" s="59"/>
      <c r="L7" s="101"/>
      <c r="M7" s="101"/>
      <c r="N7" s="101"/>
      <c r="O7" s="99"/>
      <c r="P7" s="99"/>
      <c r="Q7" s="99"/>
      <c r="R7" s="36"/>
      <c r="S7" s="60"/>
      <c r="T7" s="60"/>
      <c r="U7" s="14">
        <v>0</v>
      </c>
      <c r="V7" s="76"/>
      <c r="W7" s="15">
        <f>U7</f>
        <v>0</v>
      </c>
      <c r="X7" s="38"/>
      <c r="Y7" s="114"/>
      <c r="Z7" s="110"/>
      <c r="AA7" s="115"/>
      <c r="AB7" s="34"/>
      <c r="AC7" s="34"/>
      <c r="AD7" s="109"/>
      <c r="AE7" s="34"/>
      <c r="AF7" s="34"/>
      <c r="AG7" s="34"/>
      <c r="AH7" s="34"/>
      <c r="AI7" s="34"/>
      <c r="AJ7" s="34"/>
      <c r="AK7" s="34"/>
      <c r="AL7" s="34"/>
      <c r="AM7" s="34"/>
    </row>
    <row r="8" spans="1:39" s="9" customFormat="1" ht="21" customHeight="1" x14ac:dyDescent="0.3">
      <c r="A8" s="118"/>
      <c r="B8" s="34"/>
      <c r="C8" s="119"/>
      <c r="D8" s="38"/>
      <c r="E8" s="82"/>
      <c r="F8" s="34"/>
      <c r="G8" s="59"/>
      <c r="H8" s="59"/>
      <c r="I8" s="59"/>
      <c r="J8" s="59"/>
      <c r="K8" s="59"/>
      <c r="L8" s="101"/>
      <c r="M8" s="101"/>
      <c r="N8" s="101"/>
      <c r="O8" s="99"/>
      <c r="P8" s="99"/>
      <c r="Q8" s="99"/>
      <c r="R8" s="36"/>
      <c r="S8" s="60"/>
      <c r="T8" s="60"/>
      <c r="U8" s="76"/>
      <c r="V8" s="76"/>
      <c r="W8" s="76"/>
      <c r="X8" s="38"/>
      <c r="Y8" s="114"/>
      <c r="Z8" s="110"/>
      <c r="AA8" s="115"/>
      <c r="AB8" s="34"/>
      <c r="AC8" s="34"/>
      <c r="AD8" s="109"/>
      <c r="AE8" s="34"/>
      <c r="AF8" s="34"/>
      <c r="AG8" s="34"/>
      <c r="AH8" s="34"/>
      <c r="AI8" s="34"/>
      <c r="AJ8" s="34"/>
      <c r="AK8" s="34"/>
      <c r="AL8" s="34"/>
      <c r="AM8" s="34"/>
    </row>
    <row r="9" spans="1:39" s="10" customFormat="1" ht="22.5" customHeight="1" x14ac:dyDescent="0.3">
      <c r="A9" s="118"/>
      <c r="B9" s="34"/>
      <c r="C9" s="119"/>
      <c r="D9" s="48"/>
      <c r="E9" s="20" t="s">
        <v>20</v>
      </c>
      <c r="F9" s="38"/>
      <c r="G9" s="34"/>
      <c r="H9" s="59"/>
      <c r="I9" s="91">
        <v>0</v>
      </c>
      <c r="J9" s="55"/>
      <c r="K9" s="59"/>
      <c r="L9" s="101"/>
      <c r="M9" s="101"/>
      <c r="N9" s="55"/>
      <c r="O9" s="99"/>
      <c r="P9" s="99"/>
      <c r="Q9" s="99"/>
      <c r="R9" s="36"/>
      <c r="S9" s="84">
        <f>I9</f>
        <v>0</v>
      </c>
      <c r="T9" s="60"/>
      <c r="U9" s="37"/>
      <c r="V9" s="37"/>
      <c r="W9" s="92">
        <f>S9</f>
        <v>0</v>
      </c>
      <c r="X9" s="38"/>
      <c r="Y9" s="114"/>
      <c r="Z9" s="110"/>
      <c r="AA9" s="115"/>
      <c r="AB9" s="34"/>
      <c r="AC9" s="34"/>
      <c r="AD9" s="109"/>
      <c r="AE9" s="34"/>
      <c r="AF9" s="34"/>
      <c r="AG9" s="34"/>
      <c r="AH9" s="34"/>
      <c r="AI9" s="34"/>
      <c r="AJ9" s="34"/>
      <c r="AK9" s="34"/>
      <c r="AL9" s="34"/>
      <c r="AM9" s="34"/>
    </row>
    <row r="10" spans="1:39" s="9" customFormat="1" ht="18.75" customHeight="1" x14ac:dyDescent="0.3">
      <c r="A10" s="118"/>
      <c r="B10" s="34"/>
      <c r="C10" s="119"/>
      <c r="D10" s="48"/>
      <c r="E10" s="54"/>
      <c r="F10" s="38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36"/>
      <c r="S10" s="58"/>
      <c r="T10" s="60"/>
      <c r="U10" s="37"/>
      <c r="V10" s="37"/>
      <c r="W10" s="60"/>
      <c r="X10" s="38"/>
      <c r="Y10" s="114"/>
      <c r="Z10" s="110"/>
      <c r="AA10" s="115"/>
      <c r="AB10" s="34"/>
      <c r="AC10" s="34"/>
      <c r="AD10" s="109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s="9" customFormat="1" ht="22.5" customHeight="1" x14ac:dyDescent="0.3">
      <c r="A11" s="118"/>
      <c r="B11" s="34"/>
      <c r="C11" s="119"/>
      <c r="D11" s="38"/>
      <c r="E11" s="20" t="s">
        <v>21</v>
      </c>
      <c r="F11" s="38"/>
      <c r="G11" s="59"/>
      <c r="H11" s="59"/>
      <c r="I11" s="59"/>
      <c r="J11" s="55"/>
      <c r="K11" s="59"/>
      <c r="L11" s="101"/>
      <c r="M11" s="101"/>
      <c r="N11" s="55"/>
      <c r="O11" s="99"/>
      <c r="P11" s="99"/>
      <c r="Q11" s="99"/>
      <c r="R11" s="36"/>
      <c r="S11" s="58"/>
      <c r="T11" s="60"/>
      <c r="U11" s="14">
        <v>0</v>
      </c>
      <c r="V11" s="76"/>
      <c r="W11" s="15">
        <f>U11</f>
        <v>0</v>
      </c>
      <c r="X11" s="38"/>
      <c r="Y11" s="114"/>
      <c r="Z11" s="110"/>
      <c r="AA11" s="115"/>
      <c r="AB11" s="34"/>
      <c r="AC11" s="34"/>
      <c r="AD11" s="109"/>
      <c r="AE11" s="34"/>
      <c r="AF11" s="34"/>
      <c r="AG11" s="34"/>
      <c r="AH11" s="34"/>
      <c r="AI11" s="34"/>
      <c r="AJ11" s="34"/>
      <c r="AK11" s="34"/>
      <c r="AL11" s="34"/>
      <c r="AM11" s="34"/>
    </row>
    <row r="12" spans="1:39" s="9" customFormat="1" ht="23.25" customHeight="1" x14ac:dyDescent="0.3">
      <c r="A12" s="118"/>
      <c r="B12" s="34"/>
      <c r="C12" s="119"/>
      <c r="D12" s="38"/>
      <c r="E12" s="57"/>
      <c r="F12" s="34"/>
      <c r="G12" s="59"/>
      <c r="H12" s="59"/>
      <c r="I12" s="59"/>
      <c r="J12" s="36"/>
      <c r="K12" s="59"/>
      <c r="L12" s="101"/>
      <c r="M12" s="101"/>
      <c r="N12" s="36"/>
      <c r="O12" s="99"/>
      <c r="P12" s="99"/>
      <c r="Q12" s="99"/>
      <c r="R12" s="36"/>
      <c r="S12" s="60"/>
      <c r="T12" s="37"/>
      <c r="U12" s="53"/>
      <c r="V12" s="37"/>
      <c r="W12" s="60"/>
      <c r="X12" s="38"/>
      <c r="Y12" s="114"/>
      <c r="Z12" s="110"/>
      <c r="AA12" s="115"/>
      <c r="AB12" s="34"/>
      <c r="AC12" s="34">
        <f>(((SUM(W5:W11)/4)*2)+(W13*2)+W17+W23+W29+W33)/8</f>
        <v>0</v>
      </c>
      <c r="AD12" s="109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1:39" s="10" customFormat="1" ht="23.1" customHeight="1" x14ac:dyDescent="0.3">
      <c r="A13" s="118"/>
      <c r="B13" s="34"/>
      <c r="C13" s="119"/>
      <c r="D13" s="48"/>
      <c r="E13" s="19" t="s">
        <v>22</v>
      </c>
      <c r="F13" s="34"/>
      <c r="G13" s="85"/>
      <c r="H13" s="85"/>
      <c r="I13" s="85"/>
      <c r="J13" s="85"/>
      <c r="K13" s="26">
        <v>0</v>
      </c>
      <c r="L13" s="101"/>
      <c r="M13" s="26">
        <v>0</v>
      </c>
      <c r="N13" s="85"/>
      <c r="O13" s="26">
        <v>0</v>
      </c>
      <c r="P13" s="85"/>
      <c r="Q13" s="26">
        <v>0</v>
      </c>
      <c r="R13" s="36"/>
      <c r="S13" s="84">
        <f>ROUND(AVERAGE(K13,M13:M13,O13,Q13)*2,0)/2</f>
        <v>0</v>
      </c>
      <c r="T13" s="60"/>
      <c r="U13" s="95">
        <v>0</v>
      </c>
      <c r="V13" s="37"/>
      <c r="W13" s="29">
        <f>ROUND(AVERAGE(S13,U13),1)</f>
        <v>0</v>
      </c>
      <c r="X13" s="38"/>
      <c r="Y13" s="114"/>
      <c r="Z13" s="110"/>
      <c r="AA13" s="115"/>
      <c r="AB13" s="34"/>
      <c r="AC13" s="34"/>
      <c r="AD13" s="109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:39" s="9" customFormat="1" ht="18.75" customHeight="1" x14ac:dyDescent="0.3">
      <c r="A14" s="34"/>
      <c r="B14" s="34"/>
      <c r="C14" s="34"/>
      <c r="D14" s="34"/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60"/>
      <c r="T14" s="37"/>
      <c r="U14" s="37"/>
      <c r="V14" s="37"/>
      <c r="W14" s="53"/>
      <c r="X14" s="38"/>
      <c r="Y14" s="38"/>
      <c r="Z14" s="38"/>
      <c r="AA14" s="115"/>
      <c r="AB14" s="34"/>
      <c r="AC14" s="34"/>
      <c r="AD14" s="109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1:39" s="10" customFormat="1" ht="23.25" customHeight="1" x14ac:dyDescent="0.35">
      <c r="A15" s="123" t="s">
        <v>5</v>
      </c>
      <c r="B15" s="35"/>
      <c r="C15" s="39"/>
      <c r="D15" s="40"/>
      <c r="E15" s="40"/>
      <c r="F15" s="35"/>
      <c r="G15" s="111" t="s">
        <v>6</v>
      </c>
      <c r="H15" s="111"/>
      <c r="I15" s="111"/>
      <c r="J15" s="64"/>
      <c r="K15" s="111" t="s">
        <v>7</v>
      </c>
      <c r="L15" s="111"/>
      <c r="M15" s="111"/>
      <c r="N15" s="40"/>
      <c r="O15" s="111" t="s">
        <v>8</v>
      </c>
      <c r="P15" s="111"/>
      <c r="Q15" s="111"/>
      <c r="R15" s="64"/>
      <c r="S15" s="61"/>
      <c r="T15" s="40"/>
      <c r="U15" s="40"/>
      <c r="V15" s="40"/>
      <c r="W15" s="53"/>
      <c r="X15" s="38"/>
      <c r="Y15" s="114">
        <f>ROUND(AVERAGE(W17,W23,W29,W33),1)</f>
        <v>0</v>
      </c>
      <c r="Z15" s="38"/>
      <c r="AA15" s="115"/>
      <c r="AB15" s="34"/>
      <c r="AC15" s="34"/>
      <c r="AD15" s="109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9" customFormat="1" ht="21" customHeight="1" x14ac:dyDescent="0.35">
      <c r="A16" s="123"/>
      <c r="B16" s="32"/>
      <c r="C16" s="41"/>
      <c r="D16" s="42"/>
      <c r="E16" s="42"/>
      <c r="F16" s="43"/>
      <c r="G16" s="27" t="s">
        <v>9</v>
      </c>
      <c r="H16" s="69"/>
      <c r="I16" s="27" t="s">
        <v>10</v>
      </c>
      <c r="J16" s="69"/>
      <c r="K16" s="27" t="s">
        <v>11</v>
      </c>
      <c r="L16" s="69"/>
      <c r="M16" s="27" t="s">
        <v>12</v>
      </c>
      <c r="N16" s="69"/>
      <c r="O16" s="27" t="s">
        <v>13</v>
      </c>
      <c r="P16" s="69"/>
      <c r="Q16" s="12" t="s">
        <v>14</v>
      </c>
      <c r="R16" s="62"/>
      <c r="S16" s="46"/>
      <c r="T16" s="47"/>
      <c r="U16" s="47"/>
      <c r="V16" s="47"/>
      <c r="W16" s="53"/>
      <c r="X16" s="38"/>
      <c r="Y16" s="114"/>
      <c r="Z16" s="38"/>
      <c r="AA16" s="115"/>
      <c r="AB16" s="34"/>
      <c r="AC16" s="34"/>
      <c r="AD16" s="109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1:39" s="10" customFormat="1" ht="22.5" customHeight="1" x14ac:dyDescent="0.3">
      <c r="A17" s="123"/>
      <c r="B17" s="34"/>
      <c r="C17" s="125" t="s">
        <v>35</v>
      </c>
      <c r="D17" s="34"/>
      <c r="E17" s="16" t="s">
        <v>23</v>
      </c>
      <c r="F17" s="34"/>
      <c r="G17" s="90"/>
      <c r="H17" s="51"/>
      <c r="I17" s="90"/>
      <c r="J17" s="51"/>
      <c r="K17" s="28">
        <v>0</v>
      </c>
      <c r="L17" s="51"/>
      <c r="M17" s="28">
        <v>0</v>
      </c>
      <c r="N17" s="105"/>
      <c r="O17" s="28">
        <v>0</v>
      </c>
      <c r="P17" s="71"/>
      <c r="Q17" s="28">
        <v>0</v>
      </c>
      <c r="R17" s="52"/>
      <c r="S17" s="83">
        <f>ROUND(AVERAGE(K17,M17,O17,Q17)*2,0)/2</f>
        <v>0</v>
      </c>
      <c r="T17" s="53"/>
      <c r="U17" s="88"/>
      <c r="V17" s="53"/>
      <c r="W17" s="116">
        <f>ROUND(AVERAGE(S17,U19,U21),1)</f>
        <v>0</v>
      </c>
      <c r="X17" s="38"/>
      <c r="Y17" s="114"/>
      <c r="Z17" s="38"/>
      <c r="AA17" s="115"/>
      <c r="AB17" s="34"/>
      <c r="AC17" s="34"/>
      <c r="AD17" s="109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s="10" customFormat="1" ht="11.25" customHeight="1" x14ac:dyDescent="0.3">
      <c r="A18" s="123"/>
      <c r="B18" s="34"/>
      <c r="C18" s="125"/>
      <c r="D18" s="34"/>
      <c r="E18" s="54"/>
      <c r="F18" s="34"/>
      <c r="G18" s="90"/>
      <c r="H18" s="51"/>
      <c r="I18" s="90"/>
      <c r="J18" s="51"/>
      <c r="K18" s="90"/>
      <c r="L18" s="51"/>
      <c r="M18" s="90"/>
      <c r="N18" s="105"/>
      <c r="O18" s="90"/>
      <c r="P18" s="71"/>
      <c r="Q18" s="90"/>
      <c r="R18" s="52"/>
      <c r="S18" s="88"/>
      <c r="T18" s="53"/>
      <c r="U18" s="88"/>
      <c r="V18" s="53"/>
      <c r="W18" s="116"/>
      <c r="X18" s="38"/>
      <c r="Y18" s="114"/>
      <c r="Z18" s="38"/>
      <c r="AA18" s="115"/>
      <c r="AB18" s="34"/>
      <c r="AC18" s="34"/>
      <c r="AD18" s="109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s="10" customFormat="1" ht="22.5" customHeight="1" x14ac:dyDescent="0.3">
      <c r="A19" s="123"/>
      <c r="B19" s="34"/>
      <c r="C19" s="125"/>
      <c r="D19" s="34"/>
      <c r="E19" s="16" t="s">
        <v>24</v>
      </c>
      <c r="F19" s="34"/>
      <c r="G19" s="90"/>
      <c r="H19" s="51"/>
      <c r="I19" s="90"/>
      <c r="J19" s="51"/>
      <c r="K19" s="90"/>
      <c r="L19" s="51"/>
      <c r="M19" s="90"/>
      <c r="N19" s="105"/>
      <c r="O19" s="90"/>
      <c r="P19" s="71"/>
      <c r="Q19" s="90"/>
      <c r="R19" s="52"/>
      <c r="S19" s="88"/>
      <c r="T19" s="53"/>
      <c r="U19" s="17">
        <v>0</v>
      </c>
      <c r="V19" s="53"/>
      <c r="W19" s="116"/>
      <c r="X19" s="38"/>
      <c r="Y19" s="114"/>
      <c r="Z19" s="38"/>
      <c r="AA19" s="115"/>
      <c r="AB19" s="34"/>
      <c r="AC19" s="34"/>
      <c r="AD19" s="109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9" customFormat="1" ht="11.25" customHeight="1" x14ac:dyDescent="0.3">
      <c r="A20" s="123"/>
      <c r="B20" s="34"/>
      <c r="C20" s="125"/>
      <c r="D20" s="34"/>
      <c r="E20" s="34"/>
      <c r="F20" s="34"/>
      <c r="G20" s="71"/>
      <c r="H20" s="51"/>
      <c r="I20" s="71"/>
      <c r="J20" s="51"/>
      <c r="K20" s="71"/>
      <c r="L20" s="51"/>
      <c r="M20" s="102"/>
      <c r="N20" s="105"/>
      <c r="O20" s="71"/>
      <c r="P20" s="71"/>
      <c r="Q20" s="71"/>
      <c r="R20" s="52"/>
      <c r="S20" s="60"/>
      <c r="T20" s="53"/>
      <c r="U20" s="60"/>
      <c r="V20" s="53"/>
      <c r="W20" s="116"/>
      <c r="X20" s="38"/>
      <c r="Y20" s="114"/>
      <c r="Z20" s="38"/>
      <c r="AA20" s="115"/>
      <c r="AB20" s="34"/>
      <c r="AC20" s="34"/>
      <c r="AD20" s="109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s="9" customFormat="1" ht="23.25" customHeight="1" x14ac:dyDescent="0.3">
      <c r="A21" s="123"/>
      <c r="B21" s="34"/>
      <c r="C21" s="125"/>
      <c r="D21" s="34"/>
      <c r="E21" s="87" t="s">
        <v>25</v>
      </c>
      <c r="F21" s="34"/>
      <c r="G21" s="71"/>
      <c r="H21" s="51"/>
      <c r="I21" s="71"/>
      <c r="J21" s="51"/>
      <c r="K21" s="71"/>
      <c r="L21" s="51"/>
      <c r="M21" s="102"/>
      <c r="N21" s="105"/>
      <c r="O21" s="71"/>
      <c r="P21" s="71"/>
      <c r="Q21" s="71"/>
      <c r="R21" s="52"/>
      <c r="S21" s="60"/>
      <c r="T21" s="53"/>
      <c r="U21" s="96">
        <v>0</v>
      </c>
      <c r="V21" s="53"/>
      <c r="W21" s="116"/>
      <c r="X21" s="38"/>
      <c r="Y21" s="114"/>
      <c r="Z21" s="38"/>
      <c r="AA21" s="115"/>
      <c r="AB21" s="34"/>
      <c r="AC21" s="34"/>
      <c r="AD21" s="109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s="9" customFormat="1" ht="18.75" customHeight="1" x14ac:dyDescent="0.3">
      <c r="A22" s="123"/>
      <c r="B22" s="34"/>
      <c r="C22" s="34"/>
      <c r="D22" s="34"/>
      <c r="E22" s="34"/>
      <c r="F22" s="34"/>
      <c r="G22" s="71"/>
      <c r="H22" s="51"/>
      <c r="I22" s="71"/>
      <c r="J22" s="51"/>
      <c r="K22" s="71"/>
      <c r="L22" s="51"/>
      <c r="M22" s="102"/>
      <c r="N22" s="105"/>
      <c r="O22" s="71"/>
      <c r="P22" s="71"/>
      <c r="Q22" s="71"/>
      <c r="R22" s="52"/>
      <c r="S22" s="60"/>
      <c r="T22" s="53"/>
      <c r="U22" s="60"/>
      <c r="V22" s="53"/>
      <c r="W22" s="60"/>
      <c r="X22" s="38"/>
      <c r="Y22" s="114"/>
      <c r="Z22" s="38"/>
      <c r="AA22" s="115"/>
      <c r="AB22" s="34"/>
      <c r="AC22" s="34"/>
      <c r="AD22" s="109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s="9" customFormat="1" ht="23.25" customHeight="1" x14ac:dyDescent="0.3">
      <c r="A23" s="123"/>
      <c r="B23" s="34"/>
      <c r="C23" s="126" t="s">
        <v>36</v>
      </c>
      <c r="D23" s="34"/>
      <c r="E23" s="93" t="s">
        <v>26</v>
      </c>
      <c r="F23" s="34"/>
      <c r="G23" s="89"/>
      <c r="H23" s="36"/>
      <c r="I23" s="89"/>
      <c r="J23" s="36"/>
      <c r="K23" s="94">
        <v>0</v>
      </c>
      <c r="L23" s="36"/>
      <c r="M23" s="94">
        <v>0</v>
      </c>
      <c r="N23" s="70">
        <v>0</v>
      </c>
      <c r="O23" s="94">
        <v>0</v>
      </c>
      <c r="P23" s="52"/>
      <c r="Q23" s="94">
        <v>0</v>
      </c>
      <c r="R23" s="52"/>
      <c r="S23" s="83">
        <f>ROUND(AVERAGE(K23,M23,O23,Q23)*2,0)/2</f>
        <v>0</v>
      </c>
      <c r="T23" s="53"/>
      <c r="U23" s="60"/>
      <c r="V23" s="53"/>
      <c r="W23" s="117">
        <f>ROUND(AVERAGE(S23,U27,U25),1)</f>
        <v>0</v>
      </c>
      <c r="X23" s="38"/>
      <c r="Y23" s="114"/>
      <c r="Z23" s="38"/>
      <c r="AA23" s="115"/>
      <c r="AB23" s="34"/>
      <c r="AC23" s="34"/>
      <c r="AD23" s="109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s="9" customFormat="1" ht="12" customHeight="1" x14ac:dyDescent="0.3">
      <c r="A24" s="123"/>
      <c r="B24" s="34"/>
      <c r="C24" s="126"/>
      <c r="D24" s="34"/>
      <c r="E24" s="34"/>
      <c r="F24" s="34"/>
      <c r="G24" s="71"/>
      <c r="H24" s="51"/>
      <c r="I24" s="71"/>
      <c r="J24" s="51"/>
      <c r="K24" s="71"/>
      <c r="L24" s="51"/>
      <c r="M24" s="102"/>
      <c r="N24" s="105"/>
      <c r="O24" s="71"/>
      <c r="P24" s="71"/>
      <c r="Q24" s="71"/>
      <c r="R24" s="52"/>
      <c r="S24" s="60"/>
      <c r="T24" s="53"/>
      <c r="U24" s="60"/>
      <c r="V24" s="53"/>
      <c r="W24" s="117"/>
      <c r="X24" s="38"/>
      <c r="Y24" s="114"/>
      <c r="Z24" s="38"/>
      <c r="AA24" s="115"/>
      <c r="AB24" s="34"/>
      <c r="AC24" s="34"/>
      <c r="AD24" s="109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s="9" customFormat="1" ht="23.25" customHeight="1" x14ac:dyDescent="0.3">
      <c r="A25" s="123"/>
      <c r="B25" s="34"/>
      <c r="C25" s="126"/>
      <c r="D25" s="34"/>
      <c r="E25" s="93" t="s">
        <v>27</v>
      </c>
      <c r="F25" s="34"/>
      <c r="G25" s="71"/>
      <c r="H25" s="51"/>
      <c r="I25" s="71"/>
      <c r="J25" s="51"/>
      <c r="K25" s="71"/>
      <c r="L25" s="51"/>
      <c r="M25" s="102"/>
      <c r="N25" s="105"/>
      <c r="O25" s="71"/>
      <c r="P25" s="71"/>
      <c r="Q25" s="71"/>
      <c r="R25" s="52"/>
      <c r="S25" s="60"/>
      <c r="T25" s="53"/>
      <c r="U25" s="97">
        <v>0</v>
      </c>
      <c r="V25" s="53"/>
      <c r="W25" s="117"/>
      <c r="X25" s="38"/>
      <c r="Y25" s="114"/>
      <c r="Z25" s="38"/>
      <c r="AA25" s="115"/>
      <c r="AB25" s="34"/>
      <c r="AC25" s="34"/>
      <c r="AD25" s="109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s="9" customFormat="1" ht="12" customHeight="1" x14ac:dyDescent="0.3">
      <c r="A26" s="123"/>
      <c r="B26" s="34"/>
      <c r="C26" s="126"/>
      <c r="D26" s="34"/>
      <c r="E26" s="34"/>
      <c r="F26" s="34"/>
      <c r="G26" s="71"/>
      <c r="H26" s="51"/>
      <c r="I26" s="71"/>
      <c r="J26" s="51"/>
      <c r="K26" s="71"/>
      <c r="L26" s="51"/>
      <c r="M26" s="102"/>
      <c r="N26" s="105"/>
      <c r="O26" s="71"/>
      <c r="P26" s="71"/>
      <c r="Q26" s="71"/>
      <c r="R26" s="52"/>
      <c r="S26" s="60"/>
      <c r="T26" s="53"/>
      <c r="U26" s="60"/>
      <c r="V26" s="53"/>
      <c r="W26" s="117"/>
      <c r="X26" s="38"/>
      <c r="Y26" s="114"/>
      <c r="Z26" s="38"/>
      <c r="AA26" s="115"/>
      <c r="AB26" s="34"/>
      <c r="AC26" s="34"/>
      <c r="AD26" s="109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s="11" customFormat="1" ht="22.5" customHeight="1" x14ac:dyDescent="0.35">
      <c r="A27" s="123"/>
      <c r="B27" s="34"/>
      <c r="C27" s="126"/>
      <c r="D27" s="34"/>
      <c r="E27" s="93" t="s">
        <v>28</v>
      </c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52"/>
      <c r="S27" s="35"/>
      <c r="T27" s="53"/>
      <c r="U27" s="97">
        <v>0</v>
      </c>
      <c r="V27" s="53"/>
      <c r="W27" s="117"/>
      <c r="X27" s="35"/>
      <c r="Y27" s="114"/>
      <c r="Z27" s="35"/>
      <c r="AA27" s="115"/>
      <c r="AB27" s="35"/>
      <c r="AC27" s="35"/>
      <c r="AD27" s="109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10" customFormat="1" ht="18.75" customHeight="1" x14ac:dyDescent="0.3">
      <c r="A28" s="123"/>
      <c r="B28" s="34"/>
      <c r="C28" s="49"/>
      <c r="D28" s="49"/>
      <c r="E28" s="49"/>
      <c r="F28" s="56"/>
      <c r="G28" s="55"/>
      <c r="H28" s="36"/>
      <c r="I28" s="55"/>
      <c r="J28" s="36"/>
      <c r="K28" s="55"/>
      <c r="L28" s="36"/>
      <c r="M28" s="55"/>
      <c r="N28" s="70"/>
      <c r="O28" s="55"/>
      <c r="P28" s="55"/>
      <c r="Q28" s="55"/>
      <c r="R28" s="52"/>
      <c r="S28" s="60"/>
      <c r="T28" s="53"/>
      <c r="U28" s="60"/>
      <c r="V28" s="53"/>
      <c r="W28" s="60"/>
      <c r="X28" s="38"/>
      <c r="Y28" s="114"/>
      <c r="Z28" s="38"/>
      <c r="AA28" s="115"/>
      <c r="AB28" s="34"/>
      <c r="AC28" s="34"/>
      <c r="AD28" s="109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s="10" customFormat="1" ht="22.5" customHeight="1" x14ac:dyDescent="0.25">
      <c r="A29" s="123"/>
      <c r="B29" s="34"/>
      <c r="C29" s="121" t="s">
        <v>37</v>
      </c>
      <c r="D29" s="50"/>
      <c r="E29" s="22" t="s">
        <v>30</v>
      </c>
      <c r="F29" s="50"/>
      <c r="G29" s="72"/>
      <c r="H29" s="66"/>
      <c r="I29" s="72"/>
      <c r="J29" s="66"/>
      <c r="K29" s="30">
        <v>0</v>
      </c>
      <c r="L29" s="66"/>
      <c r="M29" s="30">
        <v>0</v>
      </c>
      <c r="N29" s="66"/>
      <c r="O29" s="30">
        <v>0</v>
      </c>
      <c r="P29" s="72"/>
      <c r="Q29" s="30">
        <v>0</v>
      </c>
      <c r="R29" s="65"/>
      <c r="S29" s="60"/>
      <c r="T29" s="60"/>
      <c r="U29" s="60"/>
      <c r="V29" s="60"/>
      <c r="W29" s="122">
        <f>ROUND(AVERAGE(K29,M29,O29,Q29,S31),1)</f>
        <v>0</v>
      </c>
      <c r="X29" s="38"/>
      <c r="Y29" s="114"/>
      <c r="Z29" s="38"/>
      <c r="AA29" s="115"/>
      <c r="AB29" s="34"/>
      <c r="AC29" s="34"/>
      <c r="AD29" s="109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s="10" customFormat="1" ht="10.5" customHeight="1" x14ac:dyDescent="0.25">
      <c r="A30" s="123"/>
      <c r="B30" s="34"/>
      <c r="C30" s="121"/>
      <c r="D30" s="50"/>
      <c r="E30" s="50"/>
      <c r="F30" s="50"/>
      <c r="G30" s="72"/>
      <c r="H30" s="66"/>
      <c r="I30" s="72"/>
      <c r="J30" s="66"/>
      <c r="K30" s="72"/>
      <c r="L30" s="66"/>
      <c r="M30" s="103"/>
      <c r="N30" s="66"/>
      <c r="O30" s="72"/>
      <c r="P30" s="72"/>
      <c r="Q30" s="72"/>
      <c r="R30" s="65"/>
      <c r="S30" s="60"/>
      <c r="T30" s="60"/>
      <c r="U30" s="60"/>
      <c r="V30" s="60"/>
      <c r="W30" s="122"/>
      <c r="X30" s="38"/>
      <c r="Y30" s="114"/>
      <c r="Z30" s="38"/>
      <c r="AA30" s="115"/>
      <c r="AB30" s="34"/>
      <c r="AC30" s="34"/>
      <c r="AD30" s="109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s="10" customFormat="1" ht="22.5" customHeight="1" x14ac:dyDescent="0.25">
      <c r="A31" s="123"/>
      <c r="B31" s="34"/>
      <c r="C31" s="121"/>
      <c r="D31" s="50"/>
      <c r="E31" s="22" t="s">
        <v>31</v>
      </c>
      <c r="F31" s="50"/>
      <c r="G31" s="72"/>
      <c r="H31" s="66"/>
      <c r="I31" s="72"/>
      <c r="J31" s="66"/>
      <c r="K31" s="30">
        <v>0</v>
      </c>
      <c r="L31" s="66"/>
      <c r="M31" s="30">
        <v>0</v>
      </c>
      <c r="N31" s="66"/>
      <c r="O31" s="72"/>
      <c r="P31" s="72"/>
      <c r="Q31" s="72"/>
      <c r="R31" s="65"/>
      <c r="S31" s="84">
        <f>ROUND(AVERAGE(M31,K31)*2,0)/2</f>
        <v>0</v>
      </c>
      <c r="T31" s="60"/>
      <c r="U31" s="60"/>
      <c r="V31" s="60"/>
      <c r="W31" s="122"/>
      <c r="X31" s="38"/>
      <c r="Y31" s="114"/>
      <c r="Z31" s="38"/>
      <c r="AA31" s="115"/>
      <c r="AB31" s="34"/>
      <c r="AC31" s="34"/>
      <c r="AD31" s="109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s="10" customFormat="1" ht="15.75" customHeight="1" x14ac:dyDescent="0.25">
      <c r="A32" s="123"/>
      <c r="B32" s="32"/>
      <c r="C32" s="32"/>
      <c r="D32" s="32"/>
      <c r="E32" s="32"/>
      <c r="F32" s="32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32"/>
      <c r="S32" s="73"/>
      <c r="T32" s="43"/>
      <c r="U32" s="43"/>
      <c r="V32" s="43"/>
      <c r="W32" s="74"/>
      <c r="X32" s="38"/>
      <c r="Y32" s="114"/>
      <c r="Z32" s="38"/>
      <c r="AA32" s="115"/>
      <c r="AB32" s="34"/>
      <c r="AC32" s="34"/>
      <c r="AD32" s="109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s="10" customFormat="1" ht="23.25" customHeight="1" x14ac:dyDescent="0.3">
      <c r="A33" s="123"/>
      <c r="B33" s="32"/>
      <c r="C33" s="124" t="s">
        <v>38</v>
      </c>
      <c r="D33" s="34"/>
      <c r="E33" s="25" t="s">
        <v>32</v>
      </c>
      <c r="F33" s="34"/>
      <c r="G33" s="112"/>
      <c r="H33" s="112"/>
      <c r="I33" s="112"/>
      <c r="J33" s="70"/>
      <c r="K33" s="23">
        <v>0</v>
      </c>
      <c r="L33" s="68"/>
      <c r="M33" s="23">
        <v>0</v>
      </c>
      <c r="N33" s="66">
        <v>0</v>
      </c>
      <c r="O33" s="23">
        <v>0</v>
      </c>
      <c r="P33" s="68"/>
      <c r="Q33" s="23">
        <v>0</v>
      </c>
      <c r="R33" s="65"/>
      <c r="S33" s="84">
        <f>ROUND(AVERAGE(O33,M33,K33,Q33)*2,0)/2</f>
        <v>0</v>
      </c>
      <c r="T33" s="43"/>
      <c r="U33" s="43"/>
      <c r="V33" s="43"/>
      <c r="W33" s="127">
        <f>ROUND(AVERAGE(S33,U35),1)</f>
        <v>0</v>
      </c>
      <c r="X33" s="38"/>
      <c r="Y33" s="114"/>
      <c r="Z33" s="38"/>
      <c r="AA33" s="115"/>
      <c r="AB33" s="34"/>
      <c r="AC33" s="34"/>
      <c r="AD33" s="109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s="10" customFormat="1" ht="12" customHeight="1" x14ac:dyDescent="0.3">
      <c r="A34" s="24"/>
      <c r="B34" s="32"/>
      <c r="C34" s="124"/>
      <c r="D34" s="34"/>
      <c r="E34" s="34"/>
      <c r="F34" s="34"/>
      <c r="G34" s="70"/>
      <c r="H34" s="70"/>
      <c r="I34" s="70"/>
      <c r="J34" s="70"/>
      <c r="K34" s="66"/>
      <c r="L34" s="66"/>
      <c r="M34" s="66"/>
      <c r="N34" s="66"/>
      <c r="O34" s="66"/>
      <c r="P34" s="66"/>
      <c r="Q34" s="66"/>
      <c r="R34" s="65"/>
      <c r="S34" s="60"/>
      <c r="T34" s="43"/>
      <c r="U34" s="43"/>
      <c r="V34" s="43"/>
      <c r="W34" s="127"/>
      <c r="X34" s="38"/>
      <c r="Y34" s="114"/>
      <c r="Z34" s="38"/>
      <c r="AA34" s="115"/>
      <c r="AB34" s="34"/>
      <c r="AC34" s="34"/>
      <c r="AD34" s="109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s="10" customFormat="1" ht="23.25" customHeight="1" x14ac:dyDescent="0.3">
      <c r="A35" s="24"/>
      <c r="B35" s="32"/>
      <c r="C35" s="124"/>
      <c r="D35" s="34"/>
      <c r="E35" s="25" t="s">
        <v>33</v>
      </c>
      <c r="F35" s="34"/>
      <c r="G35" s="70"/>
      <c r="H35" s="70"/>
      <c r="I35" s="70"/>
      <c r="J35" s="70"/>
      <c r="K35" s="66"/>
      <c r="L35" s="66"/>
      <c r="M35" s="113"/>
      <c r="N35" s="113"/>
      <c r="O35" s="113"/>
      <c r="P35" s="113"/>
      <c r="Q35" s="113"/>
      <c r="R35" s="66"/>
      <c r="S35" s="60"/>
      <c r="T35" s="43"/>
      <c r="U35" s="98">
        <v>0</v>
      </c>
      <c r="V35" s="43"/>
      <c r="W35" s="127"/>
      <c r="X35" s="38"/>
      <c r="Y35" s="114"/>
      <c r="Z35" s="38"/>
      <c r="AA35" s="115"/>
      <c r="AB35" s="34"/>
      <c r="AC35" s="34"/>
      <c r="AD35" s="109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15.75" x14ac:dyDescent="0.25">
      <c r="A36" s="32"/>
      <c r="B36" s="32"/>
      <c r="C36" s="32"/>
      <c r="D36" s="32"/>
      <c r="E36" s="32"/>
      <c r="F36" s="32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32"/>
      <c r="S36" s="73"/>
      <c r="T36" s="43"/>
      <c r="U36" s="43"/>
      <c r="V36" s="43"/>
      <c r="W36" s="78"/>
      <c r="X36" s="43"/>
      <c r="Y36" s="43"/>
      <c r="Z36" s="43"/>
      <c r="AA36" s="43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15.75" x14ac:dyDescent="0.25">
      <c r="A37" s="79"/>
      <c r="B37" s="32"/>
      <c r="C37" s="32"/>
      <c r="D37" s="32"/>
      <c r="E37" s="32"/>
      <c r="F37" s="32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32"/>
      <c r="R37" s="32"/>
      <c r="S37" s="73"/>
      <c r="T37" s="43"/>
      <c r="U37" s="43"/>
      <c r="V37" s="43"/>
      <c r="W37" s="43"/>
      <c r="X37" s="43"/>
      <c r="Y37" s="43"/>
      <c r="Z37" s="43"/>
      <c r="AA37" s="43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5.75" x14ac:dyDescent="0.25">
      <c r="A38" s="79"/>
      <c r="B38" s="32"/>
      <c r="C38" s="32"/>
      <c r="D38" s="32"/>
      <c r="E38" s="32"/>
      <c r="F38" s="32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32"/>
      <c r="R38" s="32"/>
      <c r="S38" s="73"/>
      <c r="T38" s="43"/>
      <c r="U38" s="43"/>
      <c r="V38" s="43"/>
      <c r="W38" s="43"/>
      <c r="X38" s="43"/>
      <c r="Y38" s="43"/>
      <c r="Z38" s="43"/>
      <c r="AA38" s="43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5.75" x14ac:dyDescent="0.25">
      <c r="A39" s="79"/>
      <c r="B39" s="32"/>
      <c r="C39" s="32"/>
      <c r="D39" s="32"/>
      <c r="E39" s="32"/>
      <c r="F39" s="32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32"/>
      <c r="R39" s="32"/>
      <c r="S39" s="73"/>
      <c r="T39" s="43"/>
      <c r="U39" s="43"/>
      <c r="V39" s="43"/>
      <c r="W39" s="43"/>
      <c r="X39" s="43"/>
      <c r="Y39" s="43"/>
      <c r="Z39" s="43"/>
      <c r="AA39" s="43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ht="14.45" customHeight="1" x14ac:dyDescent="0.25">
      <c r="A40" s="7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73"/>
      <c r="T40" s="43"/>
      <c r="U40" s="43"/>
      <c r="V40" s="43"/>
      <c r="W40" s="43"/>
      <c r="X40" s="43"/>
      <c r="Y40" s="43"/>
      <c r="Z40" s="43"/>
      <c r="AA40" s="43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4.45" customHeight="1" x14ac:dyDescent="0.25">
      <c r="A41" s="7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73"/>
      <c r="T41" s="43"/>
      <c r="U41" s="43"/>
      <c r="V41" s="43"/>
      <c r="W41" s="43"/>
      <c r="X41" s="43"/>
      <c r="Y41" s="43"/>
      <c r="Z41" s="43"/>
      <c r="AA41" s="43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ht="14.45" customHeight="1" x14ac:dyDescent="0.25">
      <c r="A42" s="7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73"/>
      <c r="T42" s="43"/>
      <c r="U42" s="43"/>
      <c r="V42" s="43"/>
      <c r="W42" s="43"/>
      <c r="X42" s="43"/>
      <c r="Y42" s="43"/>
      <c r="Z42" s="43"/>
      <c r="AA42" s="43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1:39" ht="14.45" customHeight="1" x14ac:dyDescent="0.25">
      <c r="A43" s="79"/>
      <c r="B43" s="32"/>
      <c r="C43" s="32"/>
      <c r="D43" s="32"/>
      <c r="E43" s="80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73"/>
      <c r="T43" s="43"/>
      <c r="U43" s="43"/>
      <c r="V43" s="43"/>
      <c r="W43" s="43"/>
      <c r="X43" s="43"/>
      <c r="Y43" s="43"/>
      <c r="Z43" s="43"/>
      <c r="AA43" s="43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x14ac:dyDescent="0.25">
      <c r="A44" s="7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73"/>
      <c r="T44" s="43"/>
      <c r="U44" s="43"/>
      <c r="V44" s="43"/>
      <c r="W44" s="43"/>
      <c r="X44" s="43"/>
      <c r="Y44" s="43"/>
      <c r="Z44" s="43"/>
      <c r="AA44" s="43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1:39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73"/>
      <c r="T45" s="43"/>
      <c r="U45" s="43"/>
      <c r="V45" s="43"/>
      <c r="W45" s="43"/>
      <c r="X45" s="43"/>
      <c r="Y45" s="43"/>
      <c r="Z45" s="43"/>
      <c r="AA45" s="43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3"/>
      <c r="T46" s="43"/>
      <c r="U46" s="43"/>
      <c r="V46" s="43"/>
      <c r="W46" s="43"/>
      <c r="X46" s="43"/>
      <c r="Y46" s="43"/>
      <c r="Z46" s="43"/>
      <c r="AA46" s="43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1:39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73"/>
      <c r="T47" s="43"/>
      <c r="U47" s="43"/>
      <c r="V47" s="43"/>
      <c r="W47" s="43"/>
      <c r="X47" s="43"/>
      <c r="Y47" s="43"/>
      <c r="Z47" s="43"/>
      <c r="AA47" s="43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73"/>
      <c r="T48" s="43"/>
      <c r="U48" s="43"/>
      <c r="V48" s="43"/>
      <c r="W48" s="43"/>
      <c r="X48" s="43"/>
      <c r="Y48" s="43"/>
      <c r="Z48" s="43"/>
      <c r="AA48" s="43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73"/>
      <c r="T49" s="43"/>
      <c r="U49" s="43"/>
      <c r="V49" s="43"/>
      <c r="W49" s="43"/>
      <c r="X49" s="43"/>
      <c r="Y49" s="43"/>
      <c r="Z49" s="43"/>
      <c r="AA49" s="43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73"/>
      <c r="T50" s="43"/>
      <c r="U50" s="43"/>
      <c r="V50" s="43"/>
      <c r="W50" s="43"/>
      <c r="X50" s="43"/>
      <c r="Y50" s="43"/>
      <c r="Z50" s="43"/>
      <c r="AA50" s="43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:39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73"/>
      <c r="T51" s="43"/>
      <c r="U51" s="43"/>
      <c r="V51" s="43"/>
      <c r="W51" s="43"/>
      <c r="X51" s="43"/>
      <c r="Y51" s="43"/>
      <c r="Z51" s="43"/>
      <c r="AA51" s="43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73"/>
      <c r="T52" s="43"/>
      <c r="U52" s="43"/>
      <c r="V52" s="43"/>
      <c r="W52" s="43"/>
      <c r="X52" s="43"/>
      <c r="Y52" s="43"/>
      <c r="Z52" s="43"/>
      <c r="AA52" s="43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39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73"/>
      <c r="T53" s="43"/>
      <c r="U53" s="43"/>
      <c r="V53" s="43"/>
      <c r="W53" s="43"/>
      <c r="X53" s="43"/>
      <c r="Y53" s="43"/>
      <c r="Z53" s="43"/>
      <c r="AA53" s="43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73"/>
      <c r="T54" s="43"/>
      <c r="U54" s="43"/>
      <c r="V54" s="43"/>
      <c r="W54" s="43"/>
      <c r="X54" s="43"/>
      <c r="Y54" s="43"/>
      <c r="Z54" s="43"/>
      <c r="AA54" s="43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39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73"/>
      <c r="T55" s="43"/>
      <c r="U55" s="43"/>
      <c r="V55" s="43"/>
      <c r="W55" s="43"/>
      <c r="X55" s="43"/>
      <c r="Y55" s="43"/>
      <c r="Z55" s="43"/>
      <c r="AA55" s="43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73"/>
      <c r="T56" s="43"/>
      <c r="U56" s="43"/>
      <c r="V56" s="43"/>
      <c r="W56" s="43"/>
      <c r="X56" s="43"/>
      <c r="Y56" s="43"/>
      <c r="Z56" s="43"/>
      <c r="AA56" s="43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73"/>
      <c r="T57" s="43"/>
      <c r="U57" s="43"/>
      <c r="V57" s="43"/>
      <c r="W57" s="43"/>
      <c r="X57" s="43"/>
      <c r="Y57" s="43"/>
      <c r="Z57" s="43"/>
      <c r="AA57" s="43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73"/>
      <c r="T58" s="43"/>
      <c r="U58" s="43"/>
      <c r="V58" s="43"/>
      <c r="W58" s="43"/>
      <c r="X58" s="43"/>
      <c r="Y58" s="43"/>
      <c r="Z58" s="43"/>
      <c r="AA58" s="43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73"/>
      <c r="T59" s="43"/>
      <c r="U59" s="43"/>
      <c r="V59" s="43"/>
      <c r="W59" s="43"/>
      <c r="X59" s="43"/>
      <c r="Y59" s="43"/>
      <c r="Z59" s="43"/>
      <c r="AA59" s="43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73"/>
      <c r="T60" s="43"/>
      <c r="U60" s="43"/>
      <c r="V60" s="43"/>
      <c r="W60" s="43"/>
      <c r="X60" s="43"/>
      <c r="Y60" s="43"/>
      <c r="Z60" s="43"/>
      <c r="AA60" s="43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73"/>
      <c r="T61" s="43"/>
      <c r="U61" s="43"/>
      <c r="V61" s="43"/>
      <c r="W61" s="43"/>
      <c r="X61" s="43"/>
      <c r="Y61" s="43"/>
      <c r="Z61" s="43"/>
      <c r="AA61" s="43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73"/>
      <c r="T62" s="43"/>
      <c r="U62" s="43"/>
      <c r="V62" s="43"/>
      <c r="W62" s="43"/>
      <c r="X62" s="43"/>
      <c r="Y62" s="43"/>
      <c r="Z62" s="43"/>
      <c r="AA62" s="43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1:39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73"/>
      <c r="T63" s="43"/>
      <c r="U63" s="43"/>
      <c r="V63" s="43"/>
      <c r="W63" s="43"/>
      <c r="X63" s="43"/>
      <c r="Y63" s="43"/>
      <c r="Z63" s="43"/>
      <c r="AA63" s="43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1:39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73"/>
      <c r="T64" s="43"/>
      <c r="U64" s="43"/>
      <c r="V64" s="43"/>
      <c r="W64" s="43"/>
      <c r="X64" s="43"/>
      <c r="Y64" s="43"/>
      <c r="Z64" s="43"/>
      <c r="AA64" s="43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1:39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73"/>
      <c r="T65" s="43"/>
      <c r="U65" s="43"/>
      <c r="V65" s="43"/>
      <c r="W65" s="43"/>
      <c r="X65" s="43"/>
      <c r="Y65" s="43"/>
      <c r="Z65" s="43"/>
      <c r="AA65" s="43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1:39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73"/>
      <c r="T66" s="43"/>
      <c r="U66" s="43"/>
      <c r="V66" s="43"/>
      <c r="W66" s="43"/>
      <c r="X66" s="43"/>
      <c r="Y66" s="43"/>
      <c r="Z66" s="43"/>
      <c r="AA66" s="43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</row>
    <row r="67" spans="1:39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73"/>
      <c r="T67" s="43"/>
      <c r="U67" s="43"/>
      <c r="V67" s="43"/>
      <c r="W67" s="43"/>
      <c r="X67" s="43"/>
      <c r="Y67" s="43"/>
      <c r="Z67" s="43"/>
      <c r="AA67" s="43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39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73"/>
      <c r="T68" s="43"/>
      <c r="U68" s="43"/>
      <c r="V68" s="43"/>
      <c r="W68" s="43"/>
      <c r="X68" s="43"/>
      <c r="Y68" s="43"/>
      <c r="Z68" s="43"/>
      <c r="AA68" s="43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73"/>
      <c r="T69" s="43"/>
      <c r="U69" s="43"/>
      <c r="V69" s="43"/>
      <c r="W69" s="43"/>
      <c r="X69" s="43"/>
      <c r="Y69" s="43"/>
      <c r="Z69" s="43"/>
      <c r="AA69" s="43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39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73"/>
      <c r="T70" s="43"/>
      <c r="U70" s="43"/>
      <c r="V70" s="43"/>
      <c r="W70" s="43"/>
      <c r="X70" s="43"/>
      <c r="Y70" s="43"/>
      <c r="Z70" s="43"/>
      <c r="AA70" s="43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1:39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73"/>
      <c r="T71" s="43"/>
      <c r="U71" s="43"/>
      <c r="V71" s="43"/>
      <c r="W71" s="43"/>
      <c r="X71" s="43"/>
      <c r="Y71" s="43"/>
      <c r="Z71" s="43"/>
      <c r="AA71" s="43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1:39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73"/>
      <c r="T72" s="43"/>
      <c r="U72" s="43"/>
      <c r="V72" s="43"/>
      <c r="W72" s="43"/>
      <c r="X72" s="43"/>
      <c r="Y72" s="43"/>
      <c r="Z72" s="43"/>
      <c r="AA72" s="43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39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73"/>
      <c r="T73" s="43"/>
      <c r="U73" s="43"/>
      <c r="V73" s="43"/>
      <c r="W73" s="43"/>
      <c r="X73" s="43"/>
      <c r="Y73" s="43"/>
      <c r="Z73" s="43"/>
      <c r="AA73" s="43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39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73"/>
      <c r="T74" s="43"/>
      <c r="U74" s="43"/>
      <c r="V74" s="43"/>
      <c r="W74" s="43"/>
      <c r="X74" s="43"/>
      <c r="Y74" s="43"/>
      <c r="Z74" s="43"/>
      <c r="AA74" s="43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</sheetData>
  <sheetProtection algorithmName="SHA-512" hashValue="XxOUfGAeaByHdsG4kezkXt2ewnJTmJgrG45b0avjJzD0oeAU/DWiWPRcZz0/YPsw6jrOho6/etvK7hmVqr0gjQ==" saltValue="9/4lAXRB5Fq1cdh9TD+aaQ==" spinCount="100000" sheet="1" selectLockedCells="1"/>
  <customSheetViews>
    <customSheetView guid="{B94ECDF7-5436-40F6-8AA7-3D81038E69E5}" scale="70" fitToPage="1">
      <selection activeCell="I25" sqref="I25"/>
      <pageMargins left="0.7" right="0.7" top="0.78740157499999996" bottom="0.78740157499999996" header="0.3" footer="0.3"/>
      <pageSetup paperSize="9" scale="25" orientation="landscape" r:id="rId1"/>
      <headerFooter>
        <oddHeader>&amp;L&amp;"-,Fett"&amp;8Kapitel 4 | Funktionen | Seite 127 | Aufgabe 58</oddHeader>
        <oddFooter>&amp;R&amp;8IKA Band 5 | Tabellenkalkulation | © 2016 Verlag SKV AG, Zürich</oddFooter>
      </headerFooter>
    </customSheetView>
  </customSheetViews>
  <mergeCells count="25">
    <mergeCell ref="A5:A13"/>
    <mergeCell ref="C5:C13"/>
    <mergeCell ref="G5:K5"/>
    <mergeCell ref="C29:C31"/>
    <mergeCell ref="W29:W31"/>
    <mergeCell ref="A15:A33"/>
    <mergeCell ref="C33:C35"/>
    <mergeCell ref="C17:C21"/>
    <mergeCell ref="C23:C27"/>
    <mergeCell ref="W33:W35"/>
    <mergeCell ref="L1:N1"/>
    <mergeCell ref="S2:S3"/>
    <mergeCell ref="G3:Q3"/>
    <mergeCell ref="AD5:AD35"/>
    <mergeCell ref="Z5:Z13"/>
    <mergeCell ref="G15:I15"/>
    <mergeCell ref="K15:M15"/>
    <mergeCell ref="O15:Q15"/>
    <mergeCell ref="G33:I33"/>
    <mergeCell ref="M35:Q35"/>
    <mergeCell ref="Y5:Y13"/>
    <mergeCell ref="Y15:Y35"/>
    <mergeCell ref="AA5:AA35"/>
    <mergeCell ref="W17:W21"/>
    <mergeCell ref="W23:W27"/>
  </mergeCells>
  <conditionalFormatting sqref="T33:W33 AA36:AA1048576 G15:W17 G36:V36 G28:W29 G2:L2 G3:R3 G34:V34 G18:V21 G22:W22 G24:V26 R23 T23:V23 X17:X35 T35 V35 G32:W32 G30:V31 H9:X9 G10:X13 G6:X8 X36:Y36 G37:Y1048576 G14:Y15 N2:Y2 G4:Y5">
    <cfRule type="cellIs" dxfId="20" priority="36" operator="lessThan">
      <formula>4</formula>
    </cfRule>
  </conditionalFormatting>
  <conditionalFormatting sqref="X16 T3:X3">
    <cfRule type="cellIs" dxfId="19" priority="35" operator="lessThan">
      <formula>4</formula>
    </cfRule>
  </conditionalFormatting>
  <conditionalFormatting sqref="AA2 AA4:AA5">
    <cfRule type="cellIs" dxfId="18" priority="34" operator="lessThan">
      <formula>4</formula>
    </cfRule>
  </conditionalFormatting>
  <conditionalFormatting sqref="G35">
    <cfRule type="cellIs" dxfId="17" priority="29" operator="lessThan">
      <formula>4</formula>
    </cfRule>
  </conditionalFormatting>
  <conditionalFormatting sqref="R35 G33:K33 M33 P33 R33:S33">
    <cfRule type="cellIs" dxfId="16" priority="28" operator="lessThan">
      <formula>4</formula>
    </cfRule>
  </conditionalFormatting>
  <conditionalFormatting sqref="T27 V27">
    <cfRule type="cellIs" dxfId="15" priority="27" operator="lessThan">
      <formula>4</formula>
    </cfRule>
  </conditionalFormatting>
  <conditionalFormatting sqref="N23">
    <cfRule type="cellIs" dxfId="14" priority="26" operator="lessThan">
      <formula>4</formula>
    </cfRule>
  </conditionalFormatting>
  <conditionalFormatting sqref="H23 J23 L23">
    <cfRule type="cellIs" dxfId="13" priority="25" operator="lessThan">
      <formula>4</formula>
    </cfRule>
  </conditionalFormatting>
  <conditionalFormatting sqref="S35">
    <cfRule type="cellIs" dxfId="12" priority="23" operator="lessThan">
      <formula>4</formula>
    </cfRule>
  </conditionalFormatting>
  <conditionalFormatting sqref="P23">
    <cfRule type="cellIs" dxfId="11" priority="20" operator="lessThan">
      <formula>4</formula>
    </cfRule>
  </conditionalFormatting>
  <conditionalFormatting sqref="R27">
    <cfRule type="cellIs" dxfId="10" priority="19" operator="lessThan">
      <formula>4</formula>
    </cfRule>
  </conditionalFormatting>
  <conditionalFormatting sqref="U27">
    <cfRule type="cellIs" dxfId="9" priority="10" operator="lessThan">
      <formula>4</formula>
    </cfRule>
  </conditionalFormatting>
  <conditionalFormatting sqref="W23">
    <cfRule type="cellIs" dxfId="8" priority="9" operator="lessThan">
      <formula>4</formula>
    </cfRule>
  </conditionalFormatting>
  <conditionalFormatting sqref="S23">
    <cfRule type="cellIs" dxfId="7" priority="8" operator="lessThan">
      <formula>4</formula>
    </cfRule>
  </conditionalFormatting>
  <conditionalFormatting sqref="K23">
    <cfRule type="cellIs" dxfId="6" priority="7" operator="lessThan">
      <formula>4</formula>
    </cfRule>
  </conditionalFormatting>
  <conditionalFormatting sqref="M23">
    <cfRule type="cellIs" dxfId="5" priority="6" operator="lessThan">
      <formula>4</formula>
    </cfRule>
  </conditionalFormatting>
  <conditionalFormatting sqref="O23">
    <cfRule type="cellIs" dxfId="4" priority="5" operator="lessThan">
      <formula>4</formula>
    </cfRule>
  </conditionalFormatting>
  <conditionalFormatting sqref="Q23">
    <cfRule type="cellIs" dxfId="3" priority="4" operator="lessThan">
      <formula>4</formula>
    </cfRule>
  </conditionalFormatting>
  <conditionalFormatting sqref="O33">
    <cfRule type="cellIs" dxfId="2" priority="3" operator="lessThan">
      <formula>4</formula>
    </cfRule>
  </conditionalFormatting>
  <conditionalFormatting sqref="Q33">
    <cfRule type="cellIs" dxfId="1" priority="2" operator="lessThan">
      <formula>4</formula>
    </cfRule>
  </conditionalFormatting>
  <conditionalFormatting sqref="U35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25" orientation="landscape" r:id="rId2"/>
  <headerFooter>
    <oddHeader>&amp;L&amp;"-,Fett"&amp;8Kapitel 4 | Funktionen | Seite 127 | Aufgabe 58</oddHeader>
    <oddFooter>&amp;R&amp;8IKA Band 5 | Tabellenkalkulation | © 2016 Verlag SKV AG, Zürich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Busse</dc:creator>
  <cp:lastModifiedBy>Liridon Maliqi</cp:lastModifiedBy>
  <cp:lastPrinted>2017-05-03T08:13:36Z</cp:lastPrinted>
  <dcterms:created xsi:type="dcterms:W3CDTF">2015-12-26T08:03:03Z</dcterms:created>
  <dcterms:modified xsi:type="dcterms:W3CDTF">2023-03-26T17:02:21Z</dcterms:modified>
</cp:coreProperties>
</file>